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R:\Eelarved\Eelarve 2025\2025_muudatused_riigirahad\"/>
    </mc:Choice>
  </mc:AlternateContent>
  <xr:revisionPtr revIDLastSave="0" documentId="13_ncr:1_{3843CB78-E226-4594-917A-2EAD94C04BC9}" xr6:coauthVersionLast="47" xr6:coauthVersionMax="47" xr10:uidLastSave="{00000000-0000-0000-0000-000000000000}"/>
  <bookViews>
    <workbookView xWindow="28680" yWindow="-120" windowWidth="29040" windowHeight="15720" xr2:uid="{00000000-000D-0000-FFFF-FFFF00000000}"/>
  </bookViews>
  <sheets>
    <sheet name="Vorm 1" sheetId="1" r:id="rId1"/>
    <sheet name="Vorm 2" sheetId="2" r:id="rId2"/>
    <sheet name="SAP-sisest" sheetId="3" r:id="rId3"/>
  </sheets>
  <definedNames>
    <definedName name="_xlnm._FilterDatabase" localSheetId="1" hidden="1">'Vorm 2'!$A$4:$Y$4</definedName>
    <definedName name="_xlnm.Print_Titles" localSheetId="1">'Vorm 2'!$A:$A,'Vorm 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6" i="2" l="1"/>
  <c r="E24" i="3"/>
  <c r="E23" i="3"/>
  <c r="R3" i="2" l="1"/>
  <c r="Q3" i="2"/>
  <c r="D40" i="1" l="1"/>
  <c r="D39" i="1" l="1"/>
  <c r="D35" i="1"/>
  <c r="D22" i="1"/>
  <c r="D8" i="1" s="1"/>
  <c r="D11" i="1" l="1"/>
  <c r="D10" i="1" l="1"/>
  <c r="D44" i="1"/>
  <c r="D12" i="1" l="1"/>
  <c r="D9" i="1" s="1"/>
</calcChain>
</file>

<file path=xl/sharedStrings.xml><?xml version="1.0" encoding="utf-8"?>
<sst xmlns="http://schemas.openxmlformats.org/spreadsheetml/2006/main" count="229" uniqueCount="127">
  <si>
    <t>Fondi nimetus</t>
  </si>
  <si>
    <t>Summa</t>
  </si>
  <si>
    <t>€</t>
  </si>
  <si>
    <t>KOKKU</t>
  </si>
  <si>
    <t>Jk. nr</t>
  </si>
  <si>
    <t>Haldusala</t>
  </si>
  <si>
    <t>Eraldise andja
(ametlik nimi)</t>
  </si>
  <si>
    <t>Lepingu sõlmija
(linna asutus)</t>
  </si>
  <si>
    <t>Eraldise kasutaja
(linna asutus)</t>
  </si>
  <si>
    <t>Projekti nimi</t>
  </si>
  <si>
    <t>Välisrahastusega projekti meede</t>
  </si>
  <si>
    <t xml:space="preserve">Projekti / eraldise eesmärk </t>
  </si>
  <si>
    <t>Lepingu sõlmimise / korralduse kuupäev</t>
  </si>
  <si>
    <t>Lepingu / korralduse number</t>
  </si>
  <si>
    <t>Lepingu / korralduse / eraldise kogumaht</t>
  </si>
  <si>
    <t>Lepingu (projekti) algus</t>
  </si>
  <si>
    <t>Lepingu (projekti) lõpp</t>
  </si>
  <si>
    <t xml:space="preserve">
sellest töötasu
(€)</t>
  </si>
  <si>
    <t>Selgitused</t>
  </si>
  <si>
    <t>ei</t>
  </si>
  <si>
    <t>VORM 2</t>
  </si>
  <si>
    <t>Fondi kood</t>
  </si>
  <si>
    <t>Kohustusühiku kood</t>
  </si>
  <si>
    <r>
      <t>sellest</t>
    </r>
    <r>
      <rPr>
        <i/>
        <sz val="10"/>
        <rFont val="Calibri"/>
        <family val="2"/>
        <charset val="186"/>
        <scheme val="minor"/>
      </rPr>
      <t xml:space="preserve"> töötasu</t>
    </r>
  </si>
  <si>
    <t>Ametiasutuse haldusala katteallikad kokku</t>
  </si>
  <si>
    <t>Ametiasutuse haldusala kulutused kokku</t>
  </si>
  <si>
    <t>Kulud</t>
  </si>
  <si>
    <t>Investeeringud</t>
  </si>
  <si>
    <t>Ülevaade</t>
  </si>
  <si>
    <t>Katteallikad:</t>
  </si>
  <si>
    <t>Kulud:</t>
  </si>
  <si>
    <t>Katteallikad kokku</t>
  </si>
  <si>
    <t>Kulud kokku</t>
  </si>
  <si>
    <t>Investeeringud kokku</t>
  </si>
  <si>
    <t>Ametiasutuse haldusala:</t>
  </si>
  <si>
    <t>VORM 1</t>
  </si>
  <si>
    <t xml:space="preserve">Ettevalmistatav korralduse eelnõu: </t>
  </si>
  <si>
    <t>Toetuste arvelt tehtavad kulud</t>
  </si>
  <si>
    <t>Ees- ja perekonnanimi:</t>
  </si>
  <si>
    <t>Telefoninumber:</t>
  </si>
  <si>
    <t>Kohustusühik</t>
  </si>
  <si>
    <t>Kulude nimetus</t>
  </si>
  <si>
    <t>Projektikood
(FA-kood)</t>
  </si>
  <si>
    <t>Tulufond</t>
  </si>
  <si>
    <t>Kulufond</t>
  </si>
  <si>
    <t>Fondikeskus</t>
  </si>
  <si>
    <t>Tallinna Sotsiaal- ja Tervishoiuamet</t>
  </si>
  <si>
    <t>Koostaja:</t>
  </si>
  <si>
    <r>
      <t xml:space="preserve">LV korralduses
</t>
    </r>
    <r>
      <rPr>
        <b/>
        <sz val="10"/>
        <rFont val="Arial"/>
        <family val="2"/>
        <charset val="186"/>
      </rPr>
      <t>kajastatav eraldise summa</t>
    </r>
    <r>
      <rPr>
        <b/>
        <sz val="11"/>
        <color theme="1"/>
        <rFont val="Calibri"/>
        <family val="2"/>
        <charset val="186"/>
        <scheme val="minor"/>
      </rPr>
      <t xml:space="preserve">
</t>
    </r>
    <r>
      <rPr>
        <b/>
        <sz val="10"/>
        <rFont val="Arial"/>
        <family val="2"/>
        <charset val="186"/>
      </rPr>
      <t>(€)</t>
    </r>
  </si>
  <si>
    <t>Sotsiaal- ja Tervishoiuamet</t>
  </si>
  <si>
    <t>Ettesisestus SAP-is tehtud
jah / ei</t>
  </si>
  <si>
    <t>Fond</t>
  </si>
  <si>
    <t>Muudatus (€)</t>
  </si>
  <si>
    <t>kontroll:</t>
  </si>
  <si>
    <t>kulud kokku</t>
  </si>
  <si>
    <t>sealhulgas töötasu</t>
  </si>
  <si>
    <t>FA-kood</t>
  </si>
  <si>
    <t>Eakate hoolekanne</t>
  </si>
  <si>
    <t xml:space="preserve">sellest töötasu </t>
  </si>
  <si>
    <t>Haldusala:</t>
  </si>
  <si>
    <t>Iru Hooldekodu</t>
  </si>
  <si>
    <t>Üldhooldusteenuse tegevuskulud  (Iru Hooldekodu)</t>
  </si>
  <si>
    <t>Tallinna linnale 2025. aastal antud riigieelarve eraldiste, lepingute alusel linnale eraldatud vahendite ja saadud annetuste eelsisestus ametiasutuste lõikes</t>
  </si>
  <si>
    <t>2025. aasta riigirahade eelsisestus SAPi</t>
  </si>
  <si>
    <t>Määratakse ülekantavaks 2025/2026
jah / ei</t>
  </si>
  <si>
    <t>Luwi OÜ</t>
  </si>
  <si>
    <t>Luwi OÜ poolt tööpraktika juhendamise tasustamine</t>
  </si>
  <si>
    <t>Iru HK ja Luwi OÜ vahel sõlmitud praktikaleping</t>
  </si>
  <si>
    <t>Sotsiaalmaks</t>
  </si>
  <si>
    <t>Töötuskindlustusmaks</t>
  </si>
  <si>
    <t>Õppepraktika "Tegevusjuhendaja tööülesanded"</t>
  </si>
  <si>
    <t>4.3-8/762-25</t>
  </si>
  <si>
    <t>Praktikalepingud (Luw OÜ )</t>
  </si>
  <si>
    <t>Koolitustoetus (Eesti Töötukassa)</t>
  </si>
  <si>
    <t>Eesti Töötukassa</t>
  </si>
  <si>
    <t>Tööhõiveprogramm 2024-2029</t>
  </si>
  <si>
    <t>Eesti Töötukassa poolt eraldatud rahalised vahendid Iru Hooldekodu hooldustöötajate (7 töötajat) koolituseks</t>
  </si>
  <si>
    <t>Hooldustöötaja koolitus (6 töötajat)</t>
  </si>
  <si>
    <t>Otsus nr TKT/25/1107</t>
  </si>
  <si>
    <t>Palgatoetus (Eesti Töötukassa)</t>
  </si>
  <si>
    <t>Töötu tööle rakendamiseks palgatoetus</t>
  </si>
  <si>
    <t>Haldusleping nr 7-6.1/25/3097</t>
  </si>
  <si>
    <t>Eesti Töötukassa poolt eraldatud rahalised vahendid Iru Hooldekodus töötu tööle rakendamiseks (puhastusteenindaja)</t>
  </si>
  <si>
    <t>Keskastme spetsialistide põhipalk</t>
  </si>
  <si>
    <t>Praktikajuhendamine (Luwi OÜ)</t>
  </si>
  <si>
    <t>IKT võimaluste kasutamine koristamise optimeerimisel vajaduspõhiseks tegevuseks</t>
  </si>
  <si>
    <t>Otsus nr TKT/25/0353</t>
  </si>
  <si>
    <t>Koolituskulud</t>
  </si>
  <si>
    <t>Kesk sp täiendav liatasu</t>
  </si>
  <si>
    <t>Eesti Töötukassa poolt eraldatud rahalised vahendid summas 23 500 €. Iru Hooldekodu elarvesse lisatud RR korraldusega 31.08.2025, sellest ümberpaigutus tööjõukulude suurendamiseks summas 20070 €, sellest töötasu 15 000 €</t>
  </si>
  <si>
    <t>Signe Uustal</t>
  </si>
  <si>
    <t>Valdkond</t>
  </si>
  <si>
    <t>Tegevusprogramm</t>
  </si>
  <si>
    <t>Sotsiaalhoolekanne</t>
  </si>
  <si>
    <t>Eelarvekirje</t>
  </si>
  <si>
    <t>Üldhooldusteenus</t>
  </si>
  <si>
    <t>Laste hoolekanne</t>
  </si>
  <si>
    <t>Puuetega inimeste hoolekanne</t>
  </si>
  <si>
    <t>1264280080</t>
  </si>
  <si>
    <t>35002000</t>
  </si>
  <si>
    <t>Euroopat avastavad noored (HARNO)</t>
  </si>
  <si>
    <t>1291280210</t>
  </si>
  <si>
    <t>35000000</t>
  </si>
  <si>
    <t>Projekt Perepesa</t>
  </si>
  <si>
    <t>2288280000</t>
  </si>
  <si>
    <t>249599</t>
  </si>
  <si>
    <t>STA-30</t>
  </si>
  <si>
    <t>50600000</t>
  </si>
  <si>
    <t>50604000</t>
  </si>
  <si>
    <t>50025000</t>
  </si>
  <si>
    <t>Projekt Perepesa (SOM)</t>
  </si>
  <si>
    <t>Haridus- ja Noorteamet</t>
  </si>
  <si>
    <t>Rändekeskuse noored</t>
  </si>
  <si>
    <t>1.1-11/25/80</t>
  </si>
  <si>
    <t>Rändekeskuse kliendid on noored, keda nõustatakse töö leidmise küsimustes. Toimub seminar, kus käsitletakse eri kultuuritaustaga, sageli tahaplaanile tõrjutud noortega töötamise praktikaid. Programmis on töötoad erinevate praktiliste tööriistade ja digitaalsete lahenduste tutvustamiseks</t>
  </si>
  <si>
    <t>Perepesa</t>
  </si>
  <si>
    <t>STA-2460-01</t>
  </si>
  <si>
    <t>246099</t>
  </si>
  <si>
    <t>50027000</t>
  </si>
  <si>
    <t>2288281000</t>
  </si>
  <si>
    <t>Euroopat avastavad n</t>
  </si>
  <si>
    <t>Perepesa Pirita</t>
  </si>
  <si>
    <t>Tallinna Perekeskus</t>
  </si>
  <si>
    <t>Sotsiaalministeerium</t>
  </si>
  <si>
    <t>2-2.22731-1</t>
  </si>
  <si>
    <t>laekumise üles võtmine</t>
  </si>
  <si>
    <t>Toetuste arvelt tehtavad kulutused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</si>
</sst>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kr&quot;_-;\-* #,##0.00\ &quot;kr&quot;_-;_-* &quot;-&quot;??\ &quot;kr&quot;_-;_-@_-"/>
  </numFmts>
  <fonts count="66" x14ac:knownFonts="1">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name val="Arial"/>
      <family val="2"/>
      <charset val="186"/>
    </font>
    <font>
      <sz val="10"/>
      <name val="Arial"/>
      <family val="2"/>
      <charset val="186"/>
    </font>
    <font>
      <b/>
      <sz val="10"/>
      <name val="Arial"/>
      <family val="2"/>
      <charset val="186"/>
    </font>
    <font>
      <b/>
      <sz val="11"/>
      <color theme="1"/>
      <name val="Calibri"/>
      <family val="2"/>
      <charset val="186"/>
      <scheme val="minor"/>
    </font>
    <font>
      <b/>
      <sz val="14"/>
      <color theme="1"/>
      <name val="Calibri"/>
      <family val="2"/>
      <charset val="186"/>
      <scheme val="minor"/>
    </font>
    <font>
      <i/>
      <sz val="11"/>
      <color theme="1"/>
      <name val="Calibri"/>
      <family val="2"/>
      <charset val="186"/>
      <scheme val="minor"/>
    </font>
    <font>
      <sz val="11"/>
      <name val="Calibri"/>
      <family val="2"/>
      <charset val="186"/>
      <scheme val="minor"/>
    </font>
    <font>
      <sz val="9"/>
      <color theme="1"/>
      <name val="Calibri"/>
      <family val="2"/>
      <charset val="186"/>
      <scheme val="minor"/>
    </font>
    <font>
      <sz val="10"/>
      <color theme="1"/>
      <name val="Calibri"/>
      <family val="2"/>
      <charset val="186"/>
      <scheme val="minor"/>
    </font>
    <font>
      <i/>
      <sz val="11"/>
      <name val="Calibri"/>
      <family val="2"/>
      <charset val="186"/>
      <scheme val="minor"/>
    </font>
    <font>
      <sz val="10"/>
      <color indexed="8"/>
      <name val="Arial"/>
      <family val="2"/>
      <charset val="186"/>
    </font>
    <font>
      <sz val="10"/>
      <color indexed="9"/>
      <name val="Arial"/>
      <family val="2"/>
      <charset val="186"/>
    </font>
    <font>
      <sz val="10"/>
      <color indexed="20"/>
      <name val="Arial"/>
      <family val="2"/>
      <charset val="186"/>
    </font>
    <font>
      <b/>
      <sz val="10"/>
      <color indexed="52"/>
      <name val="Arial"/>
      <family val="2"/>
      <charset val="186"/>
    </font>
    <font>
      <b/>
      <sz val="10"/>
      <color indexed="9"/>
      <name val="Arial"/>
      <family val="2"/>
      <charset val="186"/>
    </font>
    <font>
      <i/>
      <sz val="10"/>
      <color indexed="23"/>
      <name val="Arial"/>
      <family val="2"/>
      <charset val="186"/>
    </font>
    <font>
      <sz val="10"/>
      <color indexed="17"/>
      <name val="Arial"/>
      <family val="2"/>
      <charset val="186"/>
    </font>
    <font>
      <sz val="11"/>
      <color indexed="17"/>
      <name val="Calibri"/>
      <family val="2"/>
      <charset val="186"/>
    </font>
    <font>
      <b/>
      <sz val="15"/>
      <color indexed="56"/>
      <name val="Arial"/>
      <family val="2"/>
      <charset val="186"/>
    </font>
    <font>
      <b/>
      <sz val="13"/>
      <color indexed="56"/>
      <name val="Arial"/>
      <family val="2"/>
      <charset val="186"/>
    </font>
    <font>
      <b/>
      <sz val="11"/>
      <color indexed="56"/>
      <name val="Arial"/>
      <family val="2"/>
      <charset val="186"/>
    </font>
    <font>
      <u/>
      <sz val="10"/>
      <color indexed="12"/>
      <name val="Arial"/>
      <family val="2"/>
      <charset val="186"/>
    </font>
    <font>
      <sz val="10"/>
      <color indexed="62"/>
      <name val="Arial"/>
      <family val="2"/>
      <charset val="186"/>
    </font>
    <font>
      <sz val="10"/>
      <color indexed="52"/>
      <name val="Arial"/>
      <family val="2"/>
      <charset val="186"/>
    </font>
    <font>
      <sz val="10"/>
      <color indexed="60"/>
      <name val="Arial"/>
      <family val="2"/>
      <charset val="186"/>
    </font>
    <font>
      <b/>
      <sz val="10"/>
      <color indexed="63"/>
      <name val="Arial"/>
      <family val="2"/>
      <charset val="186"/>
    </font>
    <font>
      <sz val="11"/>
      <color indexed="9"/>
      <name val="Calibri"/>
      <family val="2"/>
      <charset val="186"/>
    </font>
    <font>
      <b/>
      <sz val="18"/>
      <color indexed="56"/>
      <name val="Cambria"/>
      <family val="2"/>
      <charset val="186"/>
    </font>
    <font>
      <b/>
      <sz val="10"/>
      <color indexed="8"/>
      <name val="Arial"/>
      <family val="2"/>
      <charset val="186"/>
    </font>
    <font>
      <sz val="10"/>
      <color indexed="10"/>
      <name val="Arial"/>
      <family val="2"/>
      <charset val="186"/>
    </font>
    <font>
      <sz val="10"/>
      <name val="Calibri"/>
      <family val="2"/>
      <charset val="186"/>
      <scheme val="minor"/>
    </font>
    <font>
      <b/>
      <sz val="12"/>
      <name val="Calibri"/>
      <family val="2"/>
      <charset val="186"/>
      <scheme val="minor"/>
    </font>
    <font>
      <b/>
      <sz val="10"/>
      <name val="Calibri"/>
      <family val="2"/>
      <charset val="186"/>
      <scheme val="minor"/>
    </font>
    <font>
      <i/>
      <sz val="10"/>
      <name val="Calibri"/>
      <family val="2"/>
      <charset val="186"/>
      <scheme val="minor"/>
    </font>
    <font>
      <sz val="12"/>
      <name val="Calibri"/>
      <family val="2"/>
      <charset val="186"/>
      <scheme val="minor"/>
    </font>
    <font>
      <b/>
      <i/>
      <sz val="11"/>
      <color theme="1"/>
      <name val="Calibri"/>
      <family val="2"/>
      <charset val="186"/>
      <scheme val="minor"/>
    </font>
    <font>
      <b/>
      <sz val="11"/>
      <name val="Calibri"/>
      <family val="2"/>
      <charset val="186"/>
      <scheme val="minor"/>
    </font>
    <font>
      <b/>
      <u/>
      <sz val="11"/>
      <name val="Arial"/>
      <family val="2"/>
      <charset val="186"/>
    </font>
    <font>
      <sz val="11"/>
      <name val="Arial"/>
      <family val="2"/>
      <charset val="186"/>
    </font>
    <font>
      <b/>
      <sz val="11"/>
      <name val="Arial"/>
      <family val="2"/>
      <charset val="186"/>
    </font>
    <font>
      <sz val="8"/>
      <name val="Arial"/>
      <family val="2"/>
      <charset val="186"/>
    </font>
    <font>
      <sz val="11"/>
      <color rgb="FFFF0000"/>
      <name val="Calibri"/>
      <family val="2"/>
      <charset val="186"/>
      <scheme val="minor"/>
    </font>
    <font>
      <b/>
      <sz val="10"/>
      <color rgb="FFFF0000"/>
      <name val="Arial"/>
      <family val="2"/>
      <charset val="186"/>
    </font>
    <font>
      <b/>
      <i/>
      <sz val="14"/>
      <color theme="1"/>
      <name val="Calibri"/>
      <family val="2"/>
      <charset val="186"/>
      <scheme val="minor"/>
    </font>
    <font>
      <b/>
      <sz val="12"/>
      <color rgb="FF0000FF"/>
      <name val="Calibri"/>
      <family val="2"/>
      <charset val="186"/>
      <scheme val="minor"/>
    </font>
    <font>
      <sz val="12"/>
      <color theme="1"/>
      <name val="Calibri"/>
      <family val="2"/>
      <charset val="186"/>
      <scheme val="minor"/>
    </font>
    <font>
      <i/>
      <sz val="11"/>
      <name val="Calibri"/>
      <family val="2"/>
      <charset val="186"/>
    </font>
    <font>
      <i/>
      <sz val="12"/>
      <name val="Calibri"/>
      <family val="2"/>
      <charset val="186"/>
      <scheme val="minor"/>
    </font>
    <font>
      <b/>
      <sz val="11"/>
      <color rgb="FF0000FF"/>
      <name val="Calibri"/>
      <family val="2"/>
      <charset val="186"/>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s>
  <cellStyleXfs count="60">
    <xf numFmtId="0" fontId="0" fillId="0" borderId="0"/>
    <xf numFmtId="0" fontId="17" fillId="0" borderId="0"/>
    <xf numFmtId="0" fontId="16" fillId="0" borderId="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9" fillId="3" borderId="0" applyNumberFormat="0" applyBorder="0" applyAlignment="0" applyProtection="0"/>
    <xf numFmtId="0" fontId="30" fillId="20" borderId="2" applyNumberFormat="0" applyAlignment="0" applyProtection="0"/>
    <xf numFmtId="0" fontId="31" fillId="21" borderId="3" applyNumberFormat="0" applyAlignment="0" applyProtection="0"/>
    <xf numFmtId="164" fontId="18" fillId="0" borderId="0" applyFont="0" applyFill="0" applyBorder="0" applyAlignment="0" applyProtection="0"/>
    <xf numFmtId="0" fontId="32" fillId="0" borderId="0" applyNumberFormat="0" applyFill="0" applyBorder="0" applyAlignment="0" applyProtection="0"/>
    <xf numFmtId="0" fontId="33" fillId="4" borderId="0" applyNumberFormat="0" applyBorder="0" applyAlignment="0" applyProtection="0"/>
    <xf numFmtId="0" fontId="34" fillId="4" borderId="0" applyNumberFormat="0" applyBorder="0" applyAlignment="0" applyProtection="0"/>
    <xf numFmtId="0" fontId="35" fillId="0" borderId="4" applyNumberFormat="0" applyFill="0" applyAlignment="0" applyProtection="0"/>
    <xf numFmtId="0" fontId="36" fillId="0" borderId="5" applyNumberFormat="0" applyFill="0" applyAlignment="0" applyProtection="0"/>
    <xf numFmtId="0" fontId="37" fillId="0" borderId="6"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alignment vertical="top"/>
      <protection locked="0"/>
    </xf>
    <xf numFmtId="0" fontId="39" fillId="7" borderId="2" applyNumberFormat="0" applyAlignment="0" applyProtection="0"/>
    <xf numFmtId="0" fontId="40" fillId="0" borderId="7" applyNumberFormat="0" applyFill="0" applyAlignment="0" applyProtection="0"/>
    <xf numFmtId="0" fontId="41" fillId="22" borderId="0" applyNumberFormat="0" applyBorder="0" applyAlignment="0" applyProtection="0"/>
    <xf numFmtId="0" fontId="18" fillId="0" borderId="0"/>
    <xf numFmtId="0" fontId="18" fillId="0" borderId="0"/>
    <xf numFmtId="0" fontId="18" fillId="0" borderId="0"/>
    <xf numFmtId="0" fontId="18" fillId="23" borderId="8" applyNumberFormat="0" applyFont="0" applyAlignment="0" applyProtection="0"/>
    <xf numFmtId="0" fontId="42" fillId="20" borderId="9"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0" fontId="43" fillId="14" borderId="0" applyNumberFormat="0" applyBorder="0" applyAlignment="0" applyProtection="0"/>
    <xf numFmtId="0" fontId="43" fillId="19" borderId="0" applyNumberFormat="0" applyBorder="0" applyAlignment="0" applyProtection="0"/>
    <xf numFmtId="0" fontId="44" fillId="0" borderId="0" applyNumberFormat="0" applyFill="0" applyBorder="0" applyAlignment="0" applyProtection="0"/>
    <xf numFmtId="0" fontId="45" fillId="0" borderId="10" applyNumberFormat="0" applyFill="0" applyAlignment="0" applyProtection="0"/>
    <xf numFmtId="0" fontId="46" fillId="0" borderId="0" applyNumberFormat="0" applyFill="0" applyBorder="0" applyAlignment="0" applyProtection="0"/>
    <xf numFmtId="0" fontId="15" fillId="0" borderId="0"/>
    <xf numFmtId="0" fontId="13" fillId="0" borderId="0"/>
    <xf numFmtId="0" fontId="2" fillId="0" borderId="0"/>
    <xf numFmtId="0" fontId="2" fillId="0" borderId="0"/>
    <xf numFmtId="0" fontId="2" fillId="0" borderId="0"/>
    <xf numFmtId="0" fontId="2" fillId="0" borderId="0"/>
  </cellStyleXfs>
  <cellXfs count="144">
    <xf numFmtId="0" fontId="0" fillId="0" borderId="0" xfId="0"/>
    <xf numFmtId="0" fontId="19" fillId="0" borderId="0" xfId="0" applyFont="1"/>
    <xf numFmtId="0" fontId="16" fillId="0" borderId="0" xfId="2" applyAlignment="1">
      <alignment horizontal="center" vertical="top"/>
    </xf>
    <xf numFmtId="0" fontId="16" fillId="0" borderId="0" xfId="2" applyAlignment="1">
      <alignment vertical="top"/>
    </xf>
    <xf numFmtId="0" fontId="22" fillId="0" borderId="0" xfId="2" applyFont="1" applyAlignment="1">
      <alignment vertical="top"/>
    </xf>
    <xf numFmtId="0" fontId="23" fillId="0" borderId="0" xfId="2" applyFont="1" applyAlignment="1">
      <alignment vertical="top"/>
    </xf>
    <xf numFmtId="0" fontId="16" fillId="0" borderId="0" xfId="2"/>
    <xf numFmtId="0" fontId="24" fillId="0" borderId="0" xfId="2" applyFont="1" applyAlignment="1">
      <alignment vertical="top"/>
    </xf>
    <xf numFmtId="0" fontId="21" fillId="0" borderId="0" xfId="2" applyFont="1" applyAlignment="1">
      <alignment vertical="top"/>
    </xf>
    <xf numFmtId="3" fontId="21" fillId="0" borderId="0" xfId="2" applyNumberFormat="1" applyFont="1" applyAlignment="1">
      <alignment vertical="top"/>
    </xf>
    <xf numFmtId="0" fontId="16" fillId="0" borderId="1" xfId="2" applyBorder="1" applyAlignment="1">
      <alignment horizontal="left" vertical="top" wrapText="1"/>
    </xf>
    <xf numFmtId="0" fontId="24" fillId="0" borderId="1" xfId="2" applyFont="1" applyBorder="1" applyAlignment="1">
      <alignment horizontal="left" vertical="top" wrapText="1"/>
    </xf>
    <xf numFmtId="0" fontId="25" fillId="0" borderId="1" xfId="2" applyFont="1" applyBorder="1" applyAlignment="1">
      <alignment horizontal="right" vertical="top" wrapText="1"/>
    </xf>
    <xf numFmtId="0" fontId="16" fillId="0" borderId="1" xfId="2" applyBorder="1" applyAlignment="1">
      <alignment horizontal="right" vertical="top" wrapText="1"/>
    </xf>
    <xf numFmtId="0" fontId="23" fillId="0" borderId="1" xfId="2" applyFont="1" applyBorder="1" applyAlignment="1">
      <alignment horizontal="right" vertical="top"/>
    </xf>
    <xf numFmtId="14" fontId="16" fillId="0" borderId="0" xfId="2" applyNumberFormat="1" applyAlignment="1">
      <alignment horizontal="right" vertical="top"/>
    </xf>
    <xf numFmtId="0" fontId="47" fillId="0" borderId="0" xfId="1" applyFont="1" applyAlignment="1">
      <alignment horizontal="left"/>
    </xf>
    <xf numFmtId="0" fontId="47" fillId="0" borderId="0" xfId="1" applyFont="1"/>
    <xf numFmtId="0" fontId="23" fillId="0" borderId="0" xfId="1" applyFont="1"/>
    <xf numFmtId="0" fontId="23" fillId="0" borderId="0" xfId="1" applyFont="1" applyAlignment="1">
      <alignment horizontal="right"/>
    </xf>
    <xf numFmtId="0" fontId="48" fillId="0" borderId="0" xfId="1" applyFont="1" applyAlignment="1">
      <alignment horizontal="left"/>
    </xf>
    <xf numFmtId="0" fontId="47" fillId="0" borderId="0" xfId="1" applyFont="1" applyAlignment="1">
      <alignment horizontal="right"/>
    </xf>
    <xf numFmtId="0" fontId="49" fillId="0" borderId="0" xfId="0" applyFont="1"/>
    <xf numFmtId="0" fontId="51" fillId="0" borderId="0" xfId="1" applyFont="1"/>
    <xf numFmtId="3" fontId="16" fillId="0" borderId="1" xfId="2" applyNumberFormat="1" applyBorder="1" applyAlignment="1">
      <alignment horizontal="right" vertical="top" wrapText="1"/>
    </xf>
    <xf numFmtId="0" fontId="16" fillId="24" borderId="1" xfId="2" applyFill="1" applyBorder="1" applyAlignment="1">
      <alignment horizontal="left" vertical="top" wrapText="1"/>
    </xf>
    <xf numFmtId="3" fontId="16" fillId="24" borderId="1" xfId="2" applyNumberFormat="1" applyFill="1" applyBorder="1" applyAlignment="1">
      <alignment horizontal="right" vertical="top" wrapText="1"/>
    </xf>
    <xf numFmtId="0" fontId="16" fillId="24" borderId="1" xfId="2" applyFill="1" applyBorder="1" applyAlignment="1">
      <alignment horizontal="left" vertical="top" wrapText="1" indent="2"/>
    </xf>
    <xf numFmtId="0" fontId="22" fillId="24" borderId="1" xfId="2" applyFont="1" applyFill="1" applyBorder="1" applyAlignment="1">
      <alignment horizontal="left" vertical="top" wrapText="1" indent="4"/>
    </xf>
    <xf numFmtId="0" fontId="20" fillId="24" borderId="1" xfId="2" applyFont="1" applyFill="1" applyBorder="1" applyAlignment="1">
      <alignment horizontal="left" vertical="top" wrapText="1"/>
    </xf>
    <xf numFmtId="3" fontId="22" fillId="24" borderId="1" xfId="2" applyNumberFormat="1" applyFont="1" applyFill="1" applyBorder="1" applyAlignment="1">
      <alignment horizontal="right" vertical="top" wrapText="1"/>
    </xf>
    <xf numFmtId="0" fontId="16" fillId="0" borderId="0" xfId="2" applyAlignment="1">
      <alignment horizontal="left" vertical="top" wrapText="1"/>
    </xf>
    <xf numFmtId="0" fontId="23" fillId="0" borderId="0" xfId="1" applyFont="1" applyAlignment="1">
      <alignment horizontal="left" wrapText="1"/>
    </xf>
    <xf numFmtId="0" fontId="49" fillId="0" borderId="0" xfId="0" applyFont="1" applyAlignment="1">
      <alignment horizontal="right"/>
    </xf>
    <xf numFmtId="0" fontId="14" fillId="0" borderId="1" xfId="2" applyFont="1" applyBorder="1" applyAlignment="1">
      <alignment horizontal="left" vertical="top" wrapText="1"/>
    </xf>
    <xf numFmtId="0" fontId="20" fillId="0" borderId="1" xfId="2" applyFont="1" applyBorder="1" applyAlignment="1">
      <alignment horizontal="left" vertical="top" wrapText="1"/>
    </xf>
    <xf numFmtId="0" fontId="20" fillId="0" borderId="1" xfId="2" applyFont="1" applyBorder="1" applyAlignment="1">
      <alignment horizontal="right" vertical="top" wrapText="1"/>
    </xf>
    <xf numFmtId="3" fontId="20" fillId="0" borderId="1" xfId="2" applyNumberFormat="1" applyFont="1" applyBorder="1" applyAlignment="1">
      <alignment horizontal="right" vertical="top" wrapText="1"/>
    </xf>
    <xf numFmtId="1" fontId="16" fillId="0" borderId="0" xfId="2" applyNumberFormat="1" applyAlignment="1">
      <alignment horizontal="left" vertical="top" wrapText="1"/>
    </xf>
    <xf numFmtId="0" fontId="23" fillId="0" borderId="0" xfId="0" applyFont="1"/>
    <xf numFmtId="0" fontId="20" fillId="0" borderId="0" xfId="2" applyFont="1" applyAlignment="1">
      <alignment horizontal="center" vertical="center" wrapText="1"/>
    </xf>
    <xf numFmtId="0" fontId="20" fillId="25" borderId="1" xfId="2" applyFont="1" applyFill="1" applyBorder="1" applyAlignment="1">
      <alignment horizontal="center" vertical="center" wrapText="1"/>
    </xf>
    <xf numFmtId="0" fontId="52" fillId="25" borderId="1" xfId="2" applyFont="1" applyFill="1" applyBorder="1" applyAlignment="1">
      <alignment horizontal="center" vertical="center" wrapText="1"/>
    </xf>
    <xf numFmtId="0" fontId="53" fillId="25" borderId="1" xfId="54" applyFont="1" applyFill="1" applyBorder="1" applyAlignment="1">
      <alignment horizontal="center" vertical="center" wrapText="1"/>
    </xf>
    <xf numFmtId="0" fontId="53" fillId="25" borderId="0" xfId="54" applyFont="1" applyFill="1" applyAlignment="1">
      <alignment horizontal="center" vertical="center" wrapText="1"/>
    </xf>
    <xf numFmtId="0" fontId="20" fillId="25" borderId="1" xfId="54" applyFont="1" applyFill="1" applyBorder="1" applyAlignment="1">
      <alignment horizontal="center" vertical="center" wrapText="1"/>
    </xf>
    <xf numFmtId="0" fontId="19" fillId="0" borderId="0" xfId="0" applyFont="1" applyAlignment="1">
      <alignment horizontal="center" vertical="center" wrapText="1"/>
    </xf>
    <xf numFmtId="0" fontId="20" fillId="0" borderId="1" xfId="2" applyFont="1" applyBorder="1" applyAlignment="1">
      <alignment horizontal="left" vertical="top"/>
    </xf>
    <xf numFmtId="3" fontId="26" fillId="0" borderId="1" xfId="2" applyNumberFormat="1" applyFont="1" applyBorder="1" applyAlignment="1">
      <alignment horizontal="right" vertical="top"/>
    </xf>
    <xf numFmtId="3" fontId="23" fillId="0" borderId="1" xfId="2" applyNumberFormat="1" applyFont="1" applyBorder="1" applyAlignment="1">
      <alignment horizontal="right" vertical="top" wrapText="1"/>
    </xf>
    <xf numFmtId="14" fontId="23" fillId="0" borderId="1" xfId="2" applyNumberFormat="1" applyFont="1" applyBorder="1" applyAlignment="1">
      <alignment horizontal="right" vertical="top"/>
    </xf>
    <xf numFmtId="0" fontId="54" fillId="0" borderId="0" xfId="0" applyFont="1" applyAlignment="1">
      <alignment horizontal="left"/>
    </xf>
    <xf numFmtId="0" fontId="55" fillId="0" borderId="0" xfId="0" applyFont="1" applyAlignment="1">
      <alignment horizontal="left"/>
    </xf>
    <xf numFmtId="0" fontId="55" fillId="0" borderId="0" xfId="0" applyFont="1"/>
    <xf numFmtId="3" fontId="55" fillId="0" borderId="0" xfId="0" applyNumberFormat="1" applyFont="1"/>
    <xf numFmtId="0" fontId="56" fillId="0" borderId="15" xfId="0" applyFont="1" applyBorder="1" applyAlignment="1">
      <alignment horizontal="center" vertical="center" wrapText="1"/>
    </xf>
    <xf numFmtId="3" fontId="56" fillId="0" borderId="15" xfId="0" applyNumberFormat="1" applyFont="1" applyBorder="1" applyAlignment="1">
      <alignment horizontal="center" vertical="center" wrapText="1"/>
    </xf>
    <xf numFmtId="0" fontId="55" fillId="0" borderId="15" xfId="0" applyFont="1" applyBorder="1"/>
    <xf numFmtId="0" fontId="56" fillId="0" borderId="0" xfId="0" applyFont="1" applyAlignment="1">
      <alignment horizontal="right"/>
    </xf>
    <xf numFmtId="3" fontId="56" fillId="0" borderId="0" xfId="0" applyNumberFormat="1" applyFont="1" applyAlignment="1">
      <alignment horizontal="right"/>
    </xf>
    <xf numFmtId="0" fontId="58" fillId="0" borderId="1" xfId="2" applyFont="1" applyBorder="1" applyAlignment="1">
      <alignment horizontal="right" vertical="top" wrapText="1"/>
    </xf>
    <xf numFmtId="0" fontId="23" fillId="0" borderId="1" xfId="2" applyFont="1" applyBorder="1" applyAlignment="1">
      <alignment horizontal="left" vertical="top" wrapText="1"/>
    </xf>
    <xf numFmtId="0" fontId="59" fillId="0" borderId="0" xfId="0" applyFont="1"/>
    <xf numFmtId="0" fontId="12" fillId="0" borderId="1" xfId="2" applyFont="1" applyBorder="1" applyAlignment="1">
      <alignment horizontal="left" vertical="top" wrapText="1"/>
    </xf>
    <xf numFmtId="0" fontId="23" fillId="0" borderId="1" xfId="2" applyFont="1" applyBorder="1" applyAlignment="1">
      <alignment horizontal="right" vertical="top" wrapText="1"/>
    </xf>
    <xf numFmtId="4" fontId="55" fillId="0" borderId="0" xfId="0" applyNumberFormat="1" applyFont="1"/>
    <xf numFmtId="3" fontId="60" fillId="0" borderId="0" xfId="2" applyNumberFormat="1" applyFont="1" applyAlignment="1">
      <alignment vertical="top"/>
    </xf>
    <xf numFmtId="0" fontId="26" fillId="0" borderId="1" xfId="2" applyFont="1" applyBorder="1" applyAlignment="1">
      <alignment horizontal="right" vertical="top" wrapText="1"/>
    </xf>
    <xf numFmtId="3" fontId="26" fillId="0" borderId="1" xfId="2" applyNumberFormat="1" applyFont="1" applyBorder="1" applyAlignment="1">
      <alignment horizontal="right" vertical="top" wrapText="1"/>
    </xf>
    <xf numFmtId="0" fontId="23" fillId="0" borderId="1" xfId="2" applyFont="1" applyBorder="1" applyAlignment="1">
      <alignment vertical="center" wrapText="1"/>
    </xf>
    <xf numFmtId="0" fontId="11" fillId="0" borderId="1" xfId="2" applyFont="1" applyBorder="1" applyAlignment="1">
      <alignment horizontal="left" vertical="top" wrapText="1"/>
    </xf>
    <xf numFmtId="0" fontId="11" fillId="0" borderId="1" xfId="2" applyFont="1" applyBorder="1" applyAlignment="1">
      <alignment horizontal="right" vertical="top" wrapText="1"/>
    </xf>
    <xf numFmtId="0" fontId="10" fillId="0" borderId="0" xfId="2" applyFont="1" applyAlignment="1">
      <alignment horizontal="left" vertical="top" wrapText="1"/>
    </xf>
    <xf numFmtId="3" fontId="23" fillId="26" borderId="1" xfId="2" applyNumberFormat="1" applyFont="1" applyFill="1" applyBorder="1" applyAlignment="1">
      <alignment horizontal="right" vertical="top"/>
    </xf>
    <xf numFmtId="3" fontId="55" fillId="0" borderId="15" xfId="0" applyNumberFormat="1" applyFont="1" applyBorder="1" applyAlignment="1">
      <alignment horizontal="right" vertical="center" wrapText="1"/>
    </xf>
    <xf numFmtId="0" fontId="55" fillId="0" borderId="15" xfId="0" applyFont="1" applyBorder="1" applyAlignment="1">
      <alignment horizontal="left" vertical="center" wrapText="1"/>
    </xf>
    <xf numFmtId="0" fontId="23" fillId="0" borderId="1" xfId="2" applyFont="1" applyBorder="1" applyAlignment="1">
      <alignment vertical="top" wrapText="1"/>
    </xf>
    <xf numFmtId="0" fontId="20" fillId="26" borderId="1" xfId="2" applyFont="1" applyFill="1" applyBorder="1" applyAlignment="1">
      <alignment horizontal="center" vertical="center" wrapText="1"/>
    </xf>
    <xf numFmtId="0" fontId="9" fillId="0" borderId="1" xfId="2" applyFont="1" applyBorder="1" applyAlignment="1">
      <alignment horizontal="left" vertical="top" wrapText="1"/>
    </xf>
    <xf numFmtId="14" fontId="8" fillId="26" borderId="1" xfId="2" applyNumberFormat="1" applyFont="1" applyFill="1" applyBorder="1" applyAlignment="1">
      <alignment horizontal="center" vertical="top" wrapText="1"/>
    </xf>
    <xf numFmtId="0" fontId="8" fillId="26" borderId="1" xfId="2" applyFont="1" applyFill="1" applyBorder="1" applyAlignment="1">
      <alignment horizontal="right" vertical="top" wrapText="1"/>
    </xf>
    <xf numFmtId="14" fontId="8" fillId="26" borderId="1" xfId="2" applyNumberFormat="1" applyFont="1" applyFill="1" applyBorder="1" applyAlignment="1">
      <alignment horizontal="right" vertical="top" wrapText="1"/>
    </xf>
    <xf numFmtId="0" fontId="52" fillId="26" borderId="1" xfId="2" applyFont="1" applyFill="1" applyBorder="1" applyAlignment="1">
      <alignment horizontal="right" vertical="top" wrapText="1"/>
    </xf>
    <xf numFmtId="3" fontId="53" fillId="0" borderId="1" xfId="2" applyNumberFormat="1" applyFont="1" applyBorder="1" applyAlignment="1">
      <alignment horizontal="right" vertical="top" wrapText="1"/>
    </xf>
    <xf numFmtId="0" fontId="55" fillId="0" borderId="15" xfId="2" applyFont="1" applyBorder="1" applyAlignment="1">
      <alignment horizontal="right" vertical="top" wrapText="1"/>
    </xf>
    <xf numFmtId="0" fontId="7" fillId="0" borderId="1" xfId="2" applyFont="1" applyBorder="1" applyAlignment="1">
      <alignment horizontal="left" vertical="top" wrapText="1"/>
    </xf>
    <xf numFmtId="0" fontId="7" fillId="26" borderId="1" xfId="2" applyFont="1" applyFill="1" applyBorder="1" applyAlignment="1">
      <alignment horizontal="right" vertical="top" wrapText="1"/>
    </xf>
    <xf numFmtId="0" fontId="6" fillId="0" borderId="1" xfId="2" applyFont="1" applyBorder="1" applyAlignment="1">
      <alignment horizontal="left" vertical="top" wrapText="1"/>
    </xf>
    <xf numFmtId="14" fontId="6" fillId="0" borderId="1" xfId="2" applyNumberFormat="1" applyFont="1" applyBorder="1" applyAlignment="1">
      <alignment horizontal="right" vertical="top"/>
    </xf>
    <xf numFmtId="3" fontId="6" fillId="0" borderId="1" xfId="2" applyNumberFormat="1" applyFont="1" applyBorder="1" applyAlignment="1">
      <alignment horizontal="right" vertical="top"/>
    </xf>
    <xf numFmtId="0" fontId="6" fillId="0" borderId="1" xfId="2" applyFont="1" applyBorder="1" applyAlignment="1">
      <alignment horizontal="right" vertical="top" wrapText="1"/>
    </xf>
    <xf numFmtId="0" fontId="55" fillId="0" borderId="0" xfId="2" applyFont="1" applyBorder="1" applyAlignment="1">
      <alignment horizontal="right" vertical="top" wrapText="1"/>
    </xf>
    <xf numFmtId="0" fontId="5" fillId="0" borderId="1" xfId="2" applyFont="1" applyBorder="1" applyAlignment="1">
      <alignment horizontal="left" vertical="top" wrapText="1"/>
    </xf>
    <xf numFmtId="0" fontId="55" fillId="0" borderId="0" xfId="0" applyFont="1" applyBorder="1"/>
    <xf numFmtId="0" fontId="56" fillId="0" borderId="0" xfId="0" applyFont="1" applyBorder="1" applyAlignment="1">
      <alignment horizontal="center" vertical="center" wrapText="1"/>
    </xf>
    <xf numFmtId="3" fontId="55" fillId="0" borderId="0" xfId="0" applyNumberFormat="1" applyFont="1" applyBorder="1" applyAlignment="1">
      <alignment horizontal="right" vertical="center" wrapText="1"/>
    </xf>
    <xf numFmtId="0" fontId="55" fillId="0" borderId="0" xfId="0" applyFont="1" applyBorder="1" applyAlignment="1">
      <alignment horizontal="left" vertical="center" wrapText="1"/>
    </xf>
    <xf numFmtId="0" fontId="22" fillId="0" borderId="0" xfId="2" applyFont="1" applyAlignment="1">
      <alignment horizontal="left" vertical="top"/>
    </xf>
    <xf numFmtId="0" fontId="4" fillId="0" borderId="1" xfId="2" applyFont="1" applyBorder="1" applyAlignment="1">
      <alignment horizontal="left" vertical="top" wrapText="1"/>
    </xf>
    <xf numFmtId="0" fontId="3" fillId="0" borderId="0" xfId="2" applyFont="1" applyAlignment="1">
      <alignment horizontal="left" vertical="top" wrapText="1"/>
    </xf>
    <xf numFmtId="0" fontId="61" fillId="0" borderId="1" xfId="2" applyFont="1" applyBorder="1" applyAlignment="1">
      <alignment horizontal="left" vertical="top" wrapText="1"/>
    </xf>
    <xf numFmtId="0" fontId="9" fillId="26" borderId="1" xfId="2" applyFont="1" applyFill="1" applyBorder="1" applyAlignment="1">
      <alignment horizontal="left" vertical="top" wrapText="1"/>
    </xf>
    <xf numFmtId="0" fontId="23" fillId="0" borderId="0" xfId="2" applyFont="1" applyBorder="1" applyAlignment="1">
      <alignment horizontal="center" vertical="top"/>
    </xf>
    <xf numFmtId="0" fontId="6" fillId="0" borderId="0" xfId="2" applyFont="1" applyBorder="1" applyAlignment="1">
      <alignment horizontal="left" vertical="top" wrapText="1"/>
    </xf>
    <xf numFmtId="0" fontId="23" fillId="0" borderId="0" xfId="2" applyFont="1" applyBorder="1" applyAlignment="1">
      <alignment vertical="top" wrapText="1"/>
    </xf>
    <xf numFmtId="0" fontId="24" fillId="0" borderId="0" xfId="2" applyFont="1" applyBorder="1" applyAlignment="1">
      <alignment horizontal="left" vertical="top" wrapText="1"/>
    </xf>
    <xf numFmtId="0" fontId="5" fillId="0" borderId="0" xfId="2" applyFont="1" applyBorder="1" applyAlignment="1">
      <alignment horizontal="left" vertical="top" wrapText="1"/>
    </xf>
    <xf numFmtId="14" fontId="6" fillId="0" borderId="0" xfId="2" applyNumberFormat="1" applyFont="1" applyBorder="1" applyAlignment="1">
      <alignment horizontal="right" vertical="top"/>
    </xf>
    <xf numFmtId="0" fontId="25" fillId="0" borderId="0" xfId="2" applyFont="1" applyBorder="1" applyAlignment="1">
      <alignment horizontal="right" vertical="top" wrapText="1"/>
    </xf>
    <xf numFmtId="3" fontId="6" fillId="0" borderId="0" xfId="2" applyNumberFormat="1" applyFont="1" applyBorder="1" applyAlignment="1">
      <alignment horizontal="right" vertical="top"/>
    </xf>
    <xf numFmtId="14" fontId="23" fillId="0" borderId="0" xfId="2" applyNumberFormat="1" applyFont="1" applyBorder="1" applyAlignment="1">
      <alignment horizontal="right" vertical="top"/>
    </xf>
    <xf numFmtId="0" fontId="6" fillId="0" borderId="0" xfId="2" applyFont="1" applyBorder="1" applyAlignment="1">
      <alignment horizontal="right" vertical="top" wrapText="1"/>
    </xf>
    <xf numFmtId="0" fontId="23" fillId="0" borderId="0" xfId="2" applyFont="1" applyBorder="1" applyAlignment="1">
      <alignment horizontal="right" vertical="top"/>
    </xf>
    <xf numFmtId="0" fontId="4" fillId="0" borderId="0" xfId="2" applyFont="1" applyBorder="1" applyAlignment="1">
      <alignment horizontal="left" vertical="top" wrapText="1"/>
    </xf>
    <xf numFmtId="0" fontId="23" fillId="0" borderId="0" xfId="2" applyFont="1" applyBorder="1" applyAlignment="1">
      <alignment horizontal="left" vertical="top" wrapText="1"/>
    </xf>
    <xf numFmtId="0" fontId="48" fillId="0" borderId="1" xfId="56" applyFont="1" applyBorder="1" applyAlignment="1">
      <alignment horizontal="left" vertical="top"/>
    </xf>
    <xf numFmtId="0" fontId="62" fillId="0" borderId="1" xfId="56" applyFont="1" applyBorder="1" applyAlignment="1">
      <alignment horizontal="left" vertical="top" wrapText="1"/>
    </xf>
    <xf numFmtId="0" fontId="62" fillId="0" borderId="1" xfId="56" applyFont="1" applyBorder="1" applyAlignment="1">
      <alignment horizontal="right" vertical="top" wrapText="1"/>
    </xf>
    <xf numFmtId="3" fontId="62" fillId="0" borderId="1" xfId="56" applyNumberFormat="1" applyFont="1" applyBorder="1" applyAlignment="1">
      <alignment horizontal="right" vertical="top" wrapText="1"/>
    </xf>
    <xf numFmtId="0" fontId="62" fillId="0" borderId="1" xfId="57" applyFont="1" applyBorder="1" applyAlignment="1">
      <alignment horizontal="left" vertical="top" wrapText="1"/>
    </xf>
    <xf numFmtId="0" fontId="51" fillId="0" borderId="1" xfId="57" applyFont="1" applyBorder="1" applyAlignment="1">
      <alignment horizontal="left" vertical="top" wrapText="1"/>
    </xf>
    <xf numFmtId="0" fontId="51" fillId="0" borderId="1" xfId="58" applyFont="1" applyBorder="1" applyAlignment="1">
      <alignment vertical="center" wrapText="1"/>
    </xf>
    <xf numFmtId="3" fontId="51" fillId="0" borderId="1" xfId="59" applyNumberFormat="1" applyFont="1" applyBorder="1" applyAlignment="1">
      <alignment horizontal="right" vertical="top" wrapText="1"/>
    </xf>
    <xf numFmtId="49" fontId="63" fillId="0" borderId="0" xfId="0" applyNumberFormat="1" applyFont="1" applyAlignment="1">
      <alignment horizontal="left" wrapText="1" indent="3"/>
    </xf>
    <xf numFmtId="3" fontId="64" fillId="0" borderId="1" xfId="59" applyNumberFormat="1" applyFont="1" applyBorder="1" applyAlignment="1">
      <alignment horizontal="right" vertical="top" wrapText="1"/>
    </xf>
    <xf numFmtId="0" fontId="51" fillId="0" borderId="1" xfId="56" applyFont="1" applyBorder="1" applyAlignment="1">
      <alignment horizontal="left" vertical="top" wrapText="1"/>
    </xf>
    <xf numFmtId="0" fontId="51" fillId="0" borderId="0" xfId="58" applyFont="1" applyAlignment="1">
      <alignment vertical="center" wrapText="1"/>
    </xf>
    <xf numFmtId="3" fontId="26" fillId="0" borderId="1" xfId="59" applyNumberFormat="1" applyFont="1" applyBorder="1" applyAlignment="1">
      <alignment horizontal="right" vertical="top" wrapText="1"/>
    </xf>
    <xf numFmtId="0" fontId="55" fillId="0" borderId="15" xfId="0" applyFont="1" applyBorder="1" applyAlignment="1">
      <alignment horizontal="right" vertical="center" wrapText="1"/>
    </xf>
    <xf numFmtId="0" fontId="16" fillId="0" borderId="11" xfId="2" applyBorder="1" applyAlignment="1">
      <alignment horizontal="left" vertical="top" wrapText="1"/>
    </xf>
    <xf numFmtId="0" fontId="16" fillId="0" borderId="12" xfId="2" applyBorder="1" applyAlignment="1">
      <alignment horizontal="left" vertical="top" wrapText="1"/>
    </xf>
    <xf numFmtId="0" fontId="16" fillId="0" borderId="13" xfId="2" applyBorder="1" applyAlignment="1">
      <alignment horizontal="left" vertical="top" wrapText="1"/>
    </xf>
    <xf numFmtId="0" fontId="16" fillId="0" borderId="14" xfId="2" applyBorder="1" applyAlignment="1">
      <alignment horizontal="left" vertical="top" wrapText="1"/>
    </xf>
    <xf numFmtId="0" fontId="22" fillId="0" borderId="0" xfId="2" applyFont="1" applyAlignment="1">
      <alignment horizontal="left" vertical="top"/>
    </xf>
    <xf numFmtId="0" fontId="65" fillId="0" borderId="1" xfId="2" applyFont="1" applyBorder="1" applyAlignment="1">
      <alignment horizontal="right" vertical="top" wrapText="1"/>
    </xf>
    <xf numFmtId="3" fontId="22" fillId="0" borderId="1" xfId="2" applyNumberFormat="1" applyFont="1" applyBorder="1" applyAlignment="1">
      <alignment horizontal="right" vertical="top" wrapText="1"/>
    </xf>
    <xf numFmtId="0" fontId="1" fillId="0" borderId="1" xfId="2" applyFont="1" applyBorder="1" applyAlignment="1">
      <alignment horizontal="left" vertical="top" wrapText="1"/>
    </xf>
    <xf numFmtId="14" fontId="1" fillId="0" borderId="1" xfId="2" applyNumberFormat="1" applyFont="1" applyBorder="1" applyAlignment="1">
      <alignment horizontal="right" vertical="top"/>
    </xf>
    <xf numFmtId="3" fontId="1" fillId="0" borderId="1" xfId="2" applyNumberFormat="1" applyFont="1" applyBorder="1" applyAlignment="1">
      <alignment horizontal="right" vertical="top"/>
    </xf>
    <xf numFmtId="0" fontId="1" fillId="0" borderId="1" xfId="2" applyFont="1" applyBorder="1" applyAlignment="1">
      <alignment horizontal="right" vertical="top" wrapText="1"/>
    </xf>
    <xf numFmtId="0" fontId="23" fillId="0" borderId="1" xfId="2" quotePrefix="1" applyFont="1" applyBorder="1" applyAlignment="1">
      <alignment horizontal="right" vertical="top"/>
    </xf>
    <xf numFmtId="0" fontId="20" fillId="26" borderId="1" xfId="2" applyFont="1" applyFill="1" applyBorder="1" applyAlignment="1">
      <alignment horizontal="right" vertical="center" wrapText="1"/>
    </xf>
    <xf numFmtId="0" fontId="16" fillId="0" borderId="0" xfId="2" applyAlignment="1">
      <alignment horizontal="right" vertical="top"/>
    </xf>
    <xf numFmtId="0" fontId="16" fillId="0" borderId="0" xfId="2" applyAlignment="1">
      <alignment horizontal="right"/>
    </xf>
  </cellXfs>
  <cellStyles count="60">
    <cellStyle name="20% - Accent1 2" xfId="3" xr:uid="{00000000-0005-0000-0000-000000000000}"/>
    <cellStyle name="20% - Accent2 2" xfId="4" xr:uid="{00000000-0005-0000-0000-000001000000}"/>
    <cellStyle name="20% - Accent3 2" xfId="5" xr:uid="{00000000-0005-0000-0000-000002000000}"/>
    <cellStyle name="20% - Accent4 2" xfId="6" xr:uid="{00000000-0005-0000-0000-000003000000}"/>
    <cellStyle name="20% - Accent5 2" xfId="7" xr:uid="{00000000-0005-0000-0000-000004000000}"/>
    <cellStyle name="20% - Accent6 2" xfId="8" xr:uid="{00000000-0005-0000-0000-000005000000}"/>
    <cellStyle name="40% - Accent1 2" xfId="9" xr:uid="{00000000-0005-0000-0000-000006000000}"/>
    <cellStyle name="40% - Accent2 2" xfId="10" xr:uid="{00000000-0005-0000-0000-000007000000}"/>
    <cellStyle name="40% - Accent3 2" xfId="11" xr:uid="{00000000-0005-0000-0000-000008000000}"/>
    <cellStyle name="40% - Accent4 2" xfId="12" xr:uid="{00000000-0005-0000-0000-000009000000}"/>
    <cellStyle name="40% - Accent5 2" xfId="13" xr:uid="{00000000-0005-0000-0000-00000A000000}"/>
    <cellStyle name="40% - Accent6 2" xfId="14" xr:uid="{00000000-0005-0000-0000-00000B000000}"/>
    <cellStyle name="60% - Accent1 2" xfId="15" xr:uid="{00000000-0005-0000-0000-00000C000000}"/>
    <cellStyle name="60% - Accent2 2" xfId="16" xr:uid="{00000000-0005-0000-0000-00000D000000}"/>
    <cellStyle name="60% - Accent3 2" xfId="17" xr:uid="{00000000-0005-0000-0000-00000E000000}"/>
    <cellStyle name="60% - Accent4 2" xfId="18" xr:uid="{00000000-0005-0000-0000-00000F000000}"/>
    <cellStyle name="60% - Accent5 2" xfId="19" xr:uid="{00000000-0005-0000-0000-000010000000}"/>
    <cellStyle name="60% - Accent6 2" xfId="20" xr:uid="{00000000-0005-0000-0000-000011000000}"/>
    <cellStyle name="Accent1 2" xfId="21" xr:uid="{00000000-0005-0000-0000-000012000000}"/>
    <cellStyle name="Accent2 2" xfId="22" xr:uid="{00000000-0005-0000-0000-000013000000}"/>
    <cellStyle name="Accent3 2" xfId="23" xr:uid="{00000000-0005-0000-0000-000014000000}"/>
    <cellStyle name="Accent4 2" xfId="24" xr:uid="{00000000-0005-0000-0000-000015000000}"/>
    <cellStyle name="Accent5 2" xfId="25" xr:uid="{00000000-0005-0000-0000-000016000000}"/>
    <cellStyle name="Accent6 2" xfId="26" xr:uid="{00000000-0005-0000-0000-000017000000}"/>
    <cellStyle name="Bad 2" xfId="27" xr:uid="{00000000-0005-0000-0000-000018000000}"/>
    <cellStyle name="Calculation 2" xfId="28" xr:uid="{00000000-0005-0000-0000-000019000000}"/>
    <cellStyle name="Check Cell 2" xfId="29" xr:uid="{00000000-0005-0000-0000-00001A000000}"/>
    <cellStyle name="Currency 2" xfId="30" xr:uid="{00000000-0005-0000-0000-00001B000000}"/>
    <cellStyle name="Explanatory Text 2" xfId="31" xr:uid="{00000000-0005-0000-0000-00001C000000}"/>
    <cellStyle name="Good 2" xfId="32" xr:uid="{00000000-0005-0000-0000-00001D000000}"/>
    <cellStyle name="Hea" xfId="33" xr:uid="{00000000-0005-0000-0000-00001E000000}"/>
    <cellStyle name="Heading 1 2" xfId="34" xr:uid="{00000000-0005-0000-0000-00001F000000}"/>
    <cellStyle name="Heading 2 2" xfId="35" xr:uid="{00000000-0005-0000-0000-000020000000}"/>
    <cellStyle name="Heading 3 2" xfId="36" xr:uid="{00000000-0005-0000-0000-000021000000}"/>
    <cellStyle name="Heading 4 2" xfId="37" xr:uid="{00000000-0005-0000-0000-000022000000}"/>
    <cellStyle name="Hyperlink 2" xfId="38" xr:uid="{00000000-0005-0000-0000-000023000000}"/>
    <cellStyle name="Input 2" xfId="39" xr:uid="{00000000-0005-0000-0000-000024000000}"/>
    <cellStyle name="Linked Cell 2" xfId="40" xr:uid="{00000000-0005-0000-0000-000025000000}"/>
    <cellStyle name="Neutral 2" xfId="41" xr:uid="{00000000-0005-0000-0000-000026000000}"/>
    <cellStyle name="Normaallaad 2" xfId="42" xr:uid="{00000000-0005-0000-0000-000028000000}"/>
    <cellStyle name="Normal" xfId="0" builtinId="0"/>
    <cellStyle name="Normal 2" xfId="2" xr:uid="{00000000-0005-0000-0000-000029000000}"/>
    <cellStyle name="Normal 2 10 6 2" xfId="58" xr:uid="{FB70AB76-2102-440D-A17A-193CE1702460}"/>
    <cellStyle name="Normal 2 2" xfId="43" xr:uid="{00000000-0005-0000-0000-00002A000000}"/>
    <cellStyle name="Normal 2 3" xfId="54" xr:uid="{00000000-0005-0000-0000-00002B000000}"/>
    <cellStyle name="Normal 2 3 3" xfId="56" xr:uid="{C31D9142-3D81-415C-AD9A-16E815ED7471}"/>
    <cellStyle name="Normal 2 3 3 2 2" xfId="57" xr:uid="{11F61B2F-7966-4327-8FD9-1498C9254795}"/>
    <cellStyle name="Normal 2 3 4" xfId="55" xr:uid="{00000000-0005-0000-0000-00002C000000}"/>
    <cellStyle name="Normal 2 5 2 2" xfId="59" xr:uid="{F72FA6A2-8163-4272-A83E-1FC34F8FED5B}"/>
    <cellStyle name="Normal 3" xfId="44" xr:uid="{00000000-0005-0000-0000-00002D000000}"/>
    <cellStyle name="Normal_Sheet1" xfId="1" xr:uid="{00000000-0005-0000-0000-00002E000000}"/>
    <cellStyle name="Note 2" xfId="45" xr:uid="{00000000-0005-0000-0000-00002F000000}"/>
    <cellStyle name="Output 2" xfId="46" xr:uid="{00000000-0005-0000-0000-000030000000}"/>
    <cellStyle name="Percent 2" xfId="47" xr:uid="{00000000-0005-0000-0000-000031000000}"/>
    <cellStyle name="Percent 3" xfId="48" xr:uid="{00000000-0005-0000-0000-000032000000}"/>
    <cellStyle name="Rõhk5" xfId="49" xr:uid="{00000000-0005-0000-0000-000033000000}"/>
    <cellStyle name="Rõhk6" xfId="50" xr:uid="{00000000-0005-0000-0000-000034000000}"/>
    <cellStyle name="Title 2" xfId="51" xr:uid="{00000000-0005-0000-0000-000035000000}"/>
    <cellStyle name="Total 2" xfId="52" xr:uid="{00000000-0005-0000-0000-000036000000}"/>
    <cellStyle name="Warning Text 2" xfId="53" xr:uid="{00000000-0005-0000-0000-000037000000}"/>
  </cellStyles>
  <dxfs count="0"/>
  <tableStyles count="0" defaultTableStyle="TableStyleMedium2" defaultPivotStyle="PivotStyleLight16"/>
  <colors>
    <mruColors>
      <color rgb="FF0000FF"/>
      <color rgb="FFFB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9"/>
  <sheetViews>
    <sheetView tabSelected="1" zoomScale="80" zoomScaleNormal="80" workbookViewId="0">
      <pane xSplit="3" ySplit="5" topLeftCell="D6" activePane="bottomRight" state="frozen"/>
      <selection pane="topRight" activeCell="D1" sqref="D1"/>
      <selection pane="bottomLeft" activeCell="A6" sqref="A6"/>
      <selection pane="bottomRight" activeCell="C5" sqref="C5"/>
    </sheetView>
  </sheetViews>
  <sheetFormatPr defaultRowHeight="12.75" x14ac:dyDescent="0.2"/>
  <cols>
    <col min="1" max="1" width="14.140625" customWidth="1"/>
    <col min="2" max="2" width="13.85546875" customWidth="1"/>
    <col min="3" max="3" width="80.85546875" customWidth="1"/>
    <col min="4" max="4" width="14.140625" customWidth="1"/>
  </cols>
  <sheetData>
    <row r="1" spans="1:5" x14ac:dyDescent="0.2">
      <c r="B1" s="16"/>
      <c r="C1" s="17"/>
      <c r="D1" s="17"/>
      <c r="E1" s="22" t="s">
        <v>35</v>
      </c>
    </row>
    <row r="2" spans="1:5" ht="15.75" x14ac:dyDescent="0.25">
      <c r="A2" s="20" t="s">
        <v>126</v>
      </c>
      <c r="B2" s="16"/>
      <c r="C2" s="17"/>
      <c r="D2" s="17"/>
      <c r="E2" s="1"/>
    </row>
    <row r="3" spans="1:5" x14ac:dyDescent="0.2">
      <c r="A3" s="17"/>
      <c r="B3" s="16"/>
      <c r="C3" s="17"/>
      <c r="D3" s="21"/>
    </row>
    <row r="4" spans="1:5" ht="15" x14ac:dyDescent="0.25">
      <c r="A4" s="129" t="s">
        <v>34</v>
      </c>
      <c r="B4" s="130"/>
      <c r="C4" s="34" t="s">
        <v>46</v>
      </c>
      <c r="D4" s="18"/>
    </row>
    <row r="5" spans="1:5" ht="30" customHeight="1" x14ac:dyDescent="0.25">
      <c r="A5" s="131" t="s">
        <v>36</v>
      </c>
      <c r="B5" s="132"/>
      <c r="C5" s="35" t="s">
        <v>62</v>
      </c>
      <c r="D5" s="18"/>
    </row>
    <row r="6" spans="1:5" ht="15" x14ac:dyDescent="0.25">
      <c r="A6" s="31"/>
      <c r="B6" s="32"/>
      <c r="C6" s="32"/>
      <c r="D6" s="19" t="s">
        <v>2</v>
      </c>
    </row>
    <row r="7" spans="1:5" s="1" customFormat="1" ht="15" x14ac:dyDescent="0.2">
      <c r="C7" s="29" t="s">
        <v>28</v>
      </c>
      <c r="D7" s="29" t="s">
        <v>1</v>
      </c>
    </row>
    <row r="8" spans="1:5" s="1" customFormat="1" ht="15" x14ac:dyDescent="0.2">
      <c r="C8" s="25" t="s">
        <v>24</v>
      </c>
      <c r="D8" s="26">
        <f>D22</f>
        <v>20770</v>
      </c>
    </row>
    <row r="9" spans="1:5" s="1" customFormat="1" ht="15" x14ac:dyDescent="0.2">
      <c r="C9" s="25" t="s">
        <v>25</v>
      </c>
      <c r="D9" s="26">
        <f>D10+D12</f>
        <v>20770</v>
      </c>
    </row>
    <row r="10" spans="1:5" s="1" customFormat="1" ht="15" x14ac:dyDescent="0.2">
      <c r="C10" s="27" t="s">
        <v>26</v>
      </c>
      <c r="D10" s="26">
        <f>D39</f>
        <v>20770</v>
      </c>
    </row>
    <row r="11" spans="1:5" s="1" customFormat="1" ht="15" x14ac:dyDescent="0.2">
      <c r="C11" s="28" t="s">
        <v>23</v>
      </c>
      <c r="D11" s="30">
        <f>D40</f>
        <v>30517</v>
      </c>
    </row>
    <row r="12" spans="1:5" s="1" customFormat="1" ht="15" x14ac:dyDescent="0.2">
      <c r="C12" s="27" t="s">
        <v>27</v>
      </c>
      <c r="D12" s="26">
        <f>D44</f>
        <v>0</v>
      </c>
    </row>
    <row r="13" spans="1:5" s="1" customFormat="1" x14ac:dyDescent="0.2"/>
    <row r="14" spans="1:5" s="1" customFormat="1" ht="30" x14ac:dyDescent="0.2">
      <c r="A14" s="29" t="s">
        <v>21</v>
      </c>
      <c r="B14" s="29" t="s">
        <v>22</v>
      </c>
      <c r="C14" s="29" t="s">
        <v>0</v>
      </c>
      <c r="D14" s="29" t="s">
        <v>1</v>
      </c>
    </row>
    <row r="15" spans="1:5" ht="15.75" x14ac:dyDescent="0.2">
      <c r="A15" s="100" t="s">
        <v>29</v>
      </c>
      <c r="B15" s="10"/>
      <c r="C15" s="10"/>
      <c r="D15" s="24"/>
    </row>
    <row r="16" spans="1:5" ht="15" x14ac:dyDescent="0.2">
      <c r="A16" s="10" t="s">
        <v>98</v>
      </c>
      <c r="B16" s="10" t="s">
        <v>99</v>
      </c>
      <c r="C16" s="61" t="s">
        <v>100</v>
      </c>
      <c r="D16" s="24">
        <v>450</v>
      </c>
      <c r="E16" t="s">
        <v>125</v>
      </c>
    </row>
    <row r="17" spans="1:7" ht="15" x14ac:dyDescent="0.2">
      <c r="A17" s="10" t="s">
        <v>101</v>
      </c>
      <c r="B17" s="10" t="s">
        <v>102</v>
      </c>
      <c r="C17" s="61" t="s">
        <v>110</v>
      </c>
      <c r="D17" s="24">
        <v>2669</v>
      </c>
    </row>
    <row r="18" spans="1:7" ht="15" x14ac:dyDescent="0.2">
      <c r="A18" s="10" t="s">
        <v>101</v>
      </c>
      <c r="B18" s="10" t="s">
        <v>99</v>
      </c>
      <c r="C18" s="61" t="s">
        <v>103</v>
      </c>
      <c r="D18" s="24">
        <v>6226</v>
      </c>
    </row>
    <row r="19" spans="1:7" ht="15" x14ac:dyDescent="0.2">
      <c r="A19" s="61">
        <v>1169322000</v>
      </c>
      <c r="B19" s="61">
        <v>32329000</v>
      </c>
      <c r="C19" s="69" t="s">
        <v>72</v>
      </c>
      <c r="D19" s="49">
        <v>100</v>
      </c>
      <c r="G19" s="62"/>
    </row>
    <row r="20" spans="1:7" ht="15" x14ac:dyDescent="0.2">
      <c r="A20" s="61">
        <v>1255820040</v>
      </c>
      <c r="B20" s="61">
        <v>35000000</v>
      </c>
      <c r="C20" s="69" t="s">
        <v>73</v>
      </c>
      <c r="D20" s="49">
        <v>10080</v>
      </c>
      <c r="G20" s="62"/>
    </row>
    <row r="21" spans="1:7" ht="15" x14ac:dyDescent="0.2">
      <c r="A21" s="61">
        <v>1255280010</v>
      </c>
      <c r="B21" s="61">
        <v>35000000</v>
      </c>
      <c r="C21" s="69" t="s">
        <v>79</v>
      </c>
      <c r="D21" s="49">
        <v>1245</v>
      </c>
    </row>
    <row r="22" spans="1:7" ht="15" x14ac:dyDescent="0.2">
      <c r="A22" s="10"/>
      <c r="B22" s="10"/>
      <c r="C22" s="134" t="s">
        <v>31</v>
      </c>
      <c r="D22" s="37">
        <f>SUM(D16:D21)</f>
        <v>20770</v>
      </c>
    </row>
    <row r="23" spans="1:7" ht="15.75" x14ac:dyDescent="0.2">
      <c r="A23" s="100" t="s">
        <v>30</v>
      </c>
      <c r="B23" s="10"/>
      <c r="C23" s="13"/>
      <c r="D23" s="24"/>
    </row>
    <row r="24" spans="1:7" ht="15.75" x14ac:dyDescent="0.2">
      <c r="A24" s="115" t="s">
        <v>96</v>
      </c>
      <c r="B24" s="116"/>
      <c r="C24" s="117"/>
      <c r="D24" s="118"/>
    </row>
    <row r="25" spans="1:7" ht="15.75" x14ac:dyDescent="0.2">
      <c r="A25" s="119" t="s">
        <v>119</v>
      </c>
      <c r="B25" s="120"/>
      <c r="C25" s="121" t="s">
        <v>120</v>
      </c>
      <c r="D25" s="122">
        <v>450</v>
      </c>
    </row>
    <row r="26" spans="1:7" ht="15.75" x14ac:dyDescent="0.25">
      <c r="A26" s="119"/>
      <c r="B26" s="120"/>
      <c r="C26" s="123" t="s">
        <v>58</v>
      </c>
      <c r="D26" s="124">
        <v>335</v>
      </c>
    </row>
    <row r="27" spans="1:7" ht="15.75" x14ac:dyDescent="0.2">
      <c r="A27" s="119" t="s">
        <v>104</v>
      </c>
      <c r="B27" s="120"/>
      <c r="C27" s="121" t="s">
        <v>103</v>
      </c>
      <c r="D27" s="122">
        <v>8895</v>
      </c>
    </row>
    <row r="28" spans="1:7" ht="15.75" x14ac:dyDescent="0.25">
      <c r="A28" s="119"/>
      <c r="B28" s="120"/>
      <c r="C28" s="123" t="s">
        <v>58</v>
      </c>
      <c r="D28" s="124">
        <v>6647</v>
      </c>
    </row>
    <row r="29" spans="1:7" ht="15.75" x14ac:dyDescent="0.2">
      <c r="A29" s="100"/>
      <c r="B29" s="10"/>
      <c r="C29" s="13"/>
      <c r="D29" s="24"/>
    </row>
    <row r="30" spans="1:7" ht="15.75" x14ac:dyDescent="0.2">
      <c r="A30" s="115" t="s">
        <v>97</v>
      </c>
      <c r="B30" s="125"/>
      <c r="C30" s="126"/>
      <c r="D30" s="122"/>
    </row>
    <row r="31" spans="1:7" ht="15.75" x14ac:dyDescent="0.2">
      <c r="A31" s="116"/>
      <c r="B31" s="125"/>
      <c r="C31" s="121"/>
      <c r="D31" s="122"/>
    </row>
    <row r="32" spans="1:7" ht="15.75" x14ac:dyDescent="0.25">
      <c r="A32" s="116"/>
      <c r="B32" s="125"/>
      <c r="C32" s="123"/>
      <c r="D32" s="127"/>
    </row>
    <row r="33" spans="1:4" ht="15.75" x14ac:dyDescent="0.2">
      <c r="A33" s="116"/>
      <c r="B33" s="125"/>
      <c r="C33" s="121"/>
      <c r="D33" s="122"/>
    </row>
    <row r="34" spans="1:4" ht="15" x14ac:dyDescent="0.2">
      <c r="A34" s="47" t="s">
        <v>57</v>
      </c>
      <c r="B34" s="10"/>
      <c r="C34" s="60"/>
      <c r="D34" s="49"/>
    </row>
    <row r="35" spans="1:4" ht="15" x14ac:dyDescent="0.2">
      <c r="A35" s="61">
        <v>2281201010</v>
      </c>
      <c r="B35" s="61"/>
      <c r="C35" s="64" t="s">
        <v>61</v>
      </c>
      <c r="D35" s="83">
        <f>D19+D20+D21</f>
        <v>11425</v>
      </c>
    </row>
    <row r="36" spans="1:4" ht="15" x14ac:dyDescent="0.2">
      <c r="A36" s="64"/>
      <c r="B36" s="61"/>
      <c r="C36" s="67" t="s">
        <v>58</v>
      </c>
      <c r="D36" s="68">
        <v>23535</v>
      </c>
    </row>
    <row r="37" spans="1:4" ht="15" x14ac:dyDescent="0.2">
      <c r="A37" s="64"/>
      <c r="B37" s="61"/>
      <c r="C37" s="67"/>
      <c r="D37" s="68"/>
    </row>
    <row r="38" spans="1:4" ht="15" x14ac:dyDescent="0.2">
      <c r="A38" s="64"/>
      <c r="B38" s="61"/>
      <c r="C38" s="67"/>
      <c r="D38" s="68"/>
    </row>
    <row r="39" spans="1:4" ht="15" x14ac:dyDescent="0.2">
      <c r="A39" s="10"/>
      <c r="B39" s="10"/>
      <c r="C39" s="134" t="s">
        <v>32</v>
      </c>
      <c r="D39" s="37">
        <f>D25+D27+D35</f>
        <v>20770</v>
      </c>
    </row>
    <row r="40" spans="1:4" ht="15" x14ac:dyDescent="0.2">
      <c r="A40" s="10"/>
      <c r="B40" s="10"/>
      <c r="C40" s="67" t="s">
        <v>58</v>
      </c>
      <c r="D40" s="135">
        <f>D26+D28+D36</f>
        <v>30517</v>
      </c>
    </row>
    <row r="41" spans="1:4" ht="30" x14ac:dyDescent="0.2">
      <c r="A41" s="35" t="s">
        <v>27</v>
      </c>
      <c r="B41" s="10"/>
      <c r="C41" s="13"/>
      <c r="D41" s="24"/>
    </row>
    <row r="42" spans="1:4" ht="15" x14ac:dyDescent="0.2">
      <c r="A42" s="10"/>
      <c r="B42" s="10"/>
      <c r="C42" s="13"/>
      <c r="D42" s="24"/>
    </row>
    <row r="43" spans="1:4" ht="15" x14ac:dyDescent="0.2">
      <c r="A43" s="10"/>
      <c r="B43" s="10"/>
      <c r="C43" s="13"/>
      <c r="D43" s="24"/>
    </row>
    <row r="44" spans="1:4" ht="15" x14ac:dyDescent="0.2">
      <c r="A44" s="10"/>
      <c r="B44" s="10"/>
      <c r="C44" s="36" t="s">
        <v>33</v>
      </c>
      <c r="D44" s="37">
        <f>SUM(D42:D43)</f>
        <v>0</v>
      </c>
    </row>
    <row r="45" spans="1:4" ht="15.75" x14ac:dyDescent="0.25">
      <c r="A45" s="23"/>
      <c r="B45" s="23"/>
      <c r="C45" s="23"/>
      <c r="D45" s="23"/>
    </row>
    <row r="46" spans="1:4" ht="15" x14ac:dyDescent="0.25">
      <c r="A46" s="133" t="s">
        <v>47</v>
      </c>
      <c r="B46" s="133"/>
      <c r="C46" s="6"/>
      <c r="D46" s="17"/>
    </row>
    <row r="47" spans="1:4" ht="15" x14ac:dyDescent="0.2">
      <c r="A47" s="3" t="s">
        <v>38</v>
      </c>
      <c r="C47" s="99" t="s">
        <v>90</v>
      </c>
      <c r="D47" s="17"/>
    </row>
    <row r="48" spans="1:4" ht="15" x14ac:dyDescent="0.2">
      <c r="A48" s="3" t="s">
        <v>39</v>
      </c>
      <c r="C48" s="38">
        <v>5181787</v>
      </c>
      <c r="D48" s="17"/>
    </row>
    <row r="49" spans="1:1" ht="15" x14ac:dyDescent="0.25">
      <c r="A49" s="39"/>
    </row>
  </sheetData>
  <mergeCells count="3">
    <mergeCell ref="A4:B4"/>
    <mergeCell ref="A5:B5"/>
    <mergeCell ref="A46:B46"/>
  </mergeCells>
  <phoneticPr fontId="0" type="noConversion"/>
  <pageMargins left="0.35433070866141736" right="0.74803149606299213" top="0.78740157480314965" bottom="0.78740157480314965" header="0.51181102362204722" footer="0.51181102362204722"/>
  <pageSetup paperSize="9" scale="7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5"/>
  <sheetViews>
    <sheetView zoomScale="80" zoomScaleNormal="80" workbookViewId="0">
      <pane xSplit="8" ySplit="4" topLeftCell="I5" activePane="bottomRight" state="frozen"/>
      <selection pane="topRight" activeCell="H1" sqref="H1"/>
      <selection pane="bottomLeft" activeCell="A5" sqref="A5"/>
      <selection pane="bottomRight" activeCell="L7" sqref="L7"/>
    </sheetView>
  </sheetViews>
  <sheetFormatPr defaultColWidth="9.140625" defaultRowHeight="15" x14ac:dyDescent="0.25"/>
  <cols>
    <col min="1" max="1" width="3.85546875" style="6" customWidth="1"/>
    <col min="2" max="3" width="14.42578125" style="3" customWidth="1"/>
    <col min="4" max="4" width="18.42578125" style="3" customWidth="1"/>
    <col min="5" max="5" width="17.42578125" style="3" customWidth="1"/>
    <col min="6" max="6" width="18.85546875" style="3" customWidth="1"/>
    <col min="7" max="7" width="14.5703125" style="3" customWidth="1"/>
    <col min="8" max="8" width="15.85546875" style="3" customWidth="1"/>
    <col min="9" max="9" width="14.85546875" style="3" customWidth="1"/>
    <col min="10" max="10" width="15.140625" style="7" customWidth="1"/>
    <col min="11" max="11" width="27.140625" style="3" customWidth="1"/>
    <col min="12" max="12" width="12" style="3" customWidth="1"/>
    <col min="13" max="13" width="16.85546875" style="2" bestFit="1" customWidth="1"/>
    <col min="14" max="16" width="12" style="3" customWidth="1"/>
    <col min="17" max="17" width="15.140625" style="3" customWidth="1"/>
    <col min="18" max="18" width="15.140625" style="4" customWidth="1"/>
    <col min="19" max="19" width="13.5703125" style="3" customWidth="1"/>
    <col min="20" max="20" width="11.28515625" style="5" customWidth="1"/>
    <col min="21" max="21" width="39.5703125" style="3" customWidth="1"/>
    <col min="22" max="22" width="12.7109375" style="6" customWidth="1"/>
    <col min="23" max="23" width="12.28515625" style="6" customWidth="1"/>
    <col min="24" max="24" width="13.85546875" style="6" customWidth="1"/>
    <col min="25" max="16384" width="9.140625" style="6"/>
  </cols>
  <sheetData>
    <row r="1" spans="1:25" x14ac:dyDescent="0.25">
      <c r="U1" s="33" t="s">
        <v>20</v>
      </c>
    </row>
    <row r="2" spans="1:25" ht="18.75" customHeight="1" x14ac:dyDescent="0.25">
      <c r="A2" s="20" t="s">
        <v>37</v>
      </c>
      <c r="D2" s="8"/>
      <c r="E2" s="8"/>
      <c r="F2" s="8"/>
      <c r="G2" s="8"/>
      <c r="H2" s="8"/>
      <c r="I2" s="8"/>
      <c r="J2" s="8"/>
      <c r="K2" s="8"/>
      <c r="L2" s="8"/>
    </row>
    <row r="3" spans="1:25" ht="18.75" x14ac:dyDescent="0.25">
      <c r="A3" s="20" t="s">
        <v>62</v>
      </c>
      <c r="P3" s="8" t="s">
        <v>3</v>
      </c>
      <c r="Q3" s="9">
        <f>SUBTOTAL(9,Q5:Q10)</f>
        <v>20770</v>
      </c>
      <c r="R3" s="66">
        <f>SUBTOTAL(9,R5:R10)</f>
        <v>30517</v>
      </c>
    </row>
    <row r="4" spans="1:25" s="40" customFormat="1" ht="65.099999999999994" customHeight="1" x14ac:dyDescent="0.2">
      <c r="A4" s="41" t="s">
        <v>4</v>
      </c>
      <c r="B4" s="41" t="s">
        <v>5</v>
      </c>
      <c r="C4" s="41" t="s">
        <v>91</v>
      </c>
      <c r="D4" s="41" t="s">
        <v>92</v>
      </c>
      <c r="E4" s="41" t="s">
        <v>94</v>
      </c>
      <c r="F4" s="41" t="s">
        <v>6</v>
      </c>
      <c r="G4" s="41" t="s">
        <v>7</v>
      </c>
      <c r="H4" s="41" t="s">
        <v>8</v>
      </c>
      <c r="I4" s="41" t="s">
        <v>9</v>
      </c>
      <c r="J4" s="41" t="s">
        <v>10</v>
      </c>
      <c r="K4" s="41" t="s">
        <v>11</v>
      </c>
      <c r="L4" s="41" t="s">
        <v>12</v>
      </c>
      <c r="M4" s="41" t="s">
        <v>13</v>
      </c>
      <c r="N4" s="41" t="s">
        <v>14</v>
      </c>
      <c r="O4" s="41" t="s">
        <v>15</v>
      </c>
      <c r="P4" s="41" t="s">
        <v>16</v>
      </c>
      <c r="Q4" s="41" t="s">
        <v>48</v>
      </c>
      <c r="R4" s="42" t="s">
        <v>17</v>
      </c>
      <c r="S4" s="41" t="s">
        <v>64</v>
      </c>
      <c r="T4" s="41" t="s">
        <v>50</v>
      </c>
      <c r="U4" s="41" t="s">
        <v>18</v>
      </c>
      <c r="V4" s="43" t="s">
        <v>42</v>
      </c>
      <c r="W4" s="44" t="s">
        <v>43</v>
      </c>
      <c r="X4" s="45" t="s">
        <v>44</v>
      </c>
      <c r="Y4" s="45" t="s">
        <v>45</v>
      </c>
    </row>
    <row r="5" spans="1:25" s="40" customFormat="1" ht="65.099999999999994" customHeight="1" x14ac:dyDescent="0.2">
      <c r="A5" s="14">
        <v>1</v>
      </c>
      <c r="B5" s="136" t="s">
        <v>49</v>
      </c>
      <c r="C5" s="136" t="s">
        <v>93</v>
      </c>
      <c r="D5" s="136" t="s">
        <v>96</v>
      </c>
      <c r="E5" s="136"/>
      <c r="F5" s="136" t="s">
        <v>111</v>
      </c>
      <c r="G5" s="136" t="s">
        <v>46</v>
      </c>
      <c r="H5" s="136" t="s">
        <v>46</v>
      </c>
      <c r="I5" s="136" t="s">
        <v>112</v>
      </c>
      <c r="J5" s="136" t="s">
        <v>19</v>
      </c>
      <c r="K5" s="136" t="s">
        <v>112</v>
      </c>
      <c r="L5" s="137">
        <v>45965</v>
      </c>
      <c r="M5" s="12" t="s">
        <v>113</v>
      </c>
      <c r="N5" s="138">
        <v>31807</v>
      </c>
      <c r="O5" s="50">
        <v>45965</v>
      </c>
      <c r="P5" s="50">
        <v>45967</v>
      </c>
      <c r="Q5" s="138">
        <v>450</v>
      </c>
      <c r="R5" s="48">
        <v>335</v>
      </c>
      <c r="S5" s="139" t="s">
        <v>19</v>
      </c>
      <c r="T5" s="14" t="s">
        <v>19</v>
      </c>
      <c r="U5" s="136" t="s">
        <v>114</v>
      </c>
      <c r="V5" s="14" t="s">
        <v>116</v>
      </c>
      <c r="W5" s="14" t="s">
        <v>98</v>
      </c>
      <c r="X5" s="14" t="s">
        <v>119</v>
      </c>
      <c r="Y5" s="140" t="s">
        <v>117</v>
      </c>
    </row>
    <row r="6" spans="1:25" s="40" customFormat="1" ht="65.099999999999994" customHeight="1" x14ac:dyDescent="0.2">
      <c r="A6" s="14">
        <v>2</v>
      </c>
      <c r="B6" s="136" t="s">
        <v>49</v>
      </c>
      <c r="C6" s="136" t="s">
        <v>93</v>
      </c>
      <c r="D6" s="136" t="s">
        <v>96</v>
      </c>
      <c r="E6" s="136"/>
      <c r="F6" s="136" t="s">
        <v>123</v>
      </c>
      <c r="G6" s="136" t="s">
        <v>46</v>
      </c>
      <c r="H6" s="136" t="s">
        <v>122</v>
      </c>
      <c r="I6" s="136" t="s">
        <v>121</v>
      </c>
      <c r="J6" s="136" t="s">
        <v>19</v>
      </c>
      <c r="K6" s="136" t="s">
        <v>121</v>
      </c>
      <c r="L6" s="137">
        <v>45958</v>
      </c>
      <c r="M6" s="12" t="s">
        <v>124</v>
      </c>
      <c r="N6" s="138">
        <f>Q6</f>
        <v>8895</v>
      </c>
      <c r="O6" s="50">
        <v>45962</v>
      </c>
      <c r="P6" s="50">
        <v>46022</v>
      </c>
      <c r="Q6" s="138">
        <v>8895</v>
      </c>
      <c r="R6" s="48">
        <v>6647</v>
      </c>
      <c r="S6" s="139" t="s">
        <v>19</v>
      </c>
      <c r="T6" s="14" t="s">
        <v>19</v>
      </c>
      <c r="U6" s="136"/>
      <c r="V6" s="14" t="s">
        <v>106</v>
      </c>
      <c r="W6" s="14" t="s">
        <v>101</v>
      </c>
      <c r="X6" s="14" t="s">
        <v>104</v>
      </c>
      <c r="Y6" s="140" t="s">
        <v>105</v>
      </c>
    </row>
    <row r="7" spans="1:25" s="40" customFormat="1" ht="65.099999999999994" customHeight="1" x14ac:dyDescent="0.2">
      <c r="A7" s="141">
        <v>3</v>
      </c>
      <c r="B7" s="34" t="s">
        <v>49</v>
      </c>
      <c r="C7" s="34" t="s">
        <v>93</v>
      </c>
      <c r="D7" s="63" t="s">
        <v>57</v>
      </c>
      <c r="E7" s="76" t="s">
        <v>95</v>
      </c>
      <c r="F7" s="101" t="s">
        <v>65</v>
      </c>
      <c r="G7" s="70" t="s">
        <v>60</v>
      </c>
      <c r="H7" s="70" t="s">
        <v>60</v>
      </c>
      <c r="I7" s="78" t="s">
        <v>67</v>
      </c>
      <c r="J7" s="77"/>
      <c r="K7" s="85" t="s">
        <v>70</v>
      </c>
      <c r="L7" s="79">
        <v>45933</v>
      </c>
      <c r="M7" s="86" t="s">
        <v>71</v>
      </c>
      <c r="N7" s="80">
        <v>100</v>
      </c>
      <c r="O7" s="81">
        <v>45926</v>
      </c>
      <c r="P7" s="81">
        <v>45939</v>
      </c>
      <c r="Q7" s="80">
        <v>100</v>
      </c>
      <c r="R7" s="82">
        <v>75</v>
      </c>
      <c r="S7" s="71" t="s">
        <v>19</v>
      </c>
      <c r="T7" s="14" t="s">
        <v>19</v>
      </c>
      <c r="U7" s="78" t="s">
        <v>66</v>
      </c>
      <c r="V7" s="141"/>
      <c r="W7" s="64">
        <v>1169322000</v>
      </c>
      <c r="X7" s="64">
        <v>32329000</v>
      </c>
      <c r="Y7" s="142">
        <v>245099</v>
      </c>
    </row>
    <row r="8" spans="1:25" s="40" customFormat="1" ht="65.099999999999994" customHeight="1" x14ac:dyDescent="0.25">
      <c r="A8" s="14">
        <v>4</v>
      </c>
      <c r="B8" s="87" t="s">
        <v>49</v>
      </c>
      <c r="C8" s="87" t="s">
        <v>93</v>
      </c>
      <c r="D8" s="87" t="s">
        <v>57</v>
      </c>
      <c r="E8" s="76" t="s">
        <v>95</v>
      </c>
      <c r="F8" s="87" t="s">
        <v>74</v>
      </c>
      <c r="G8" s="87" t="s">
        <v>60</v>
      </c>
      <c r="H8" s="87" t="s">
        <v>60</v>
      </c>
      <c r="I8" s="87" t="s">
        <v>75</v>
      </c>
      <c r="J8" s="11"/>
      <c r="K8" s="87" t="s">
        <v>77</v>
      </c>
      <c r="L8" s="88">
        <v>45968</v>
      </c>
      <c r="M8" s="12" t="s">
        <v>78</v>
      </c>
      <c r="N8" s="89">
        <v>10080</v>
      </c>
      <c r="O8" s="50">
        <v>45974</v>
      </c>
      <c r="P8" s="50">
        <v>46010</v>
      </c>
      <c r="Q8" s="73">
        <v>10080</v>
      </c>
      <c r="R8" s="48">
        <v>7530</v>
      </c>
      <c r="S8" s="90" t="s">
        <v>19</v>
      </c>
      <c r="T8" s="14" t="s">
        <v>19</v>
      </c>
      <c r="U8" s="87" t="s">
        <v>76</v>
      </c>
      <c r="V8" s="143"/>
      <c r="W8" s="64">
        <v>1255820040</v>
      </c>
      <c r="X8" s="64">
        <v>35000000</v>
      </c>
      <c r="Y8" s="142">
        <v>245099</v>
      </c>
    </row>
    <row r="9" spans="1:25" s="3" customFormat="1" ht="45" x14ac:dyDescent="0.25">
      <c r="A9" s="14">
        <v>5</v>
      </c>
      <c r="B9" s="87" t="s">
        <v>49</v>
      </c>
      <c r="C9" s="87" t="s">
        <v>93</v>
      </c>
      <c r="D9" s="87" t="s">
        <v>57</v>
      </c>
      <c r="E9" s="76" t="s">
        <v>95</v>
      </c>
      <c r="F9" s="87" t="s">
        <v>74</v>
      </c>
      <c r="G9" s="87" t="s">
        <v>60</v>
      </c>
      <c r="H9" s="87" t="s">
        <v>60</v>
      </c>
      <c r="I9" s="87" t="s">
        <v>75</v>
      </c>
      <c r="J9" s="11"/>
      <c r="K9" s="87" t="s">
        <v>80</v>
      </c>
      <c r="L9" s="88">
        <v>45905</v>
      </c>
      <c r="M9" s="12" t="s">
        <v>81</v>
      </c>
      <c r="N9" s="89">
        <v>4980</v>
      </c>
      <c r="O9" s="50">
        <v>45908</v>
      </c>
      <c r="P9" s="50">
        <v>46272</v>
      </c>
      <c r="Q9" s="73">
        <v>1245</v>
      </c>
      <c r="R9" s="48">
        <v>930</v>
      </c>
      <c r="S9" s="90" t="s">
        <v>19</v>
      </c>
      <c r="T9" s="14" t="s">
        <v>19</v>
      </c>
      <c r="U9" s="87" t="s">
        <v>82</v>
      </c>
      <c r="V9" s="143"/>
      <c r="W9" s="64">
        <v>1255280010</v>
      </c>
      <c r="X9" s="64">
        <v>35000000</v>
      </c>
      <c r="Y9" s="142">
        <v>245099</v>
      </c>
    </row>
    <row r="10" spans="1:25" s="3" customFormat="1" ht="105" x14ac:dyDescent="0.25">
      <c r="A10" s="14">
        <v>6</v>
      </c>
      <c r="B10" s="87" t="s">
        <v>49</v>
      </c>
      <c r="C10" s="87" t="s">
        <v>93</v>
      </c>
      <c r="D10" s="87" t="s">
        <v>57</v>
      </c>
      <c r="E10" s="76" t="s">
        <v>95</v>
      </c>
      <c r="F10" s="87" t="s">
        <v>74</v>
      </c>
      <c r="G10" s="87" t="s">
        <v>60</v>
      </c>
      <c r="H10" s="87" t="s">
        <v>60</v>
      </c>
      <c r="I10" s="87" t="s">
        <v>75</v>
      </c>
      <c r="J10" s="11"/>
      <c r="K10" s="92" t="s">
        <v>85</v>
      </c>
      <c r="L10" s="88">
        <v>45744</v>
      </c>
      <c r="M10" s="12" t="s">
        <v>86</v>
      </c>
      <c r="N10" s="89"/>
      <c r="O10" s="50">
        <v>45747</v>
      </c>
      <c r="P10" s="50">
        <v>46022</v>
      </c>
      <c r="Q10" s="73"/>
      <c r="R10" s="48">
        <v>15000</v>
      </c>
      <c r="S10" s="90" t="s">
        <v>19</v>
      </c>
      <c r="T10" s="14" t="s">
        <v>19</v>
      </c>
      <c r="U10" s="98" t="s">
        <v>89</v>
      </c>
      <c r="V10" s="6"/>
      <c r="W10" s="61"/>
      <c r="X10" s="61"/>
    </row>
    <row r="11" spans="1:25" s="3" customFormat="1" x14ac:dyDescent="0.25">
      <c r="A11" s="102"/>
      <c r="B11" s="103"/>
      <c r="C11" s="103"/>
      <c r="D11" s="103"/>
      <c r="E11" s="104"/>
      <c r="F11" s="103"/>
      <c r="G11" s="103"/>
      <c r="H11" s="103"/>
      <c r="I11" s="103"/>
      <c r="J11" s="105"/>
      <c r="K11" s="106"/>
      <c r="L11" s="107"/>
      <c r="M11" s="108"/>
      <c r="N11" s="109"/>
      <c r="O11" s="110"/>
      <c r="P11" s="110"/>
      <c r="Q11" s="110"/>
      <c r="R11" s="110"/>
      <c r="S11" s="111"/>
      <c r="T11" s="112"/>
      <c r="U11" s="113"/>
      <c r="V11" s="6"/>
      <c r="W11" s="114"/>
      <c r="X11" s="114"/>
    </row>
    <row r="12" spans="1:25" s="3" customFormat="1" x14ac:dyDescent="0.25">
      <c r="A12" s="133" t="s">
        <v>47</v>
      </c>
      <c r="B12" s="133"/>
      <c r="C12" s="97"/>
      <c r="D12" s="6"/>
      <c r="J12" s="7"/>
      <c r="M12" s="2"/>
      <c r="O12" s="15"/>
      <c r="P12" s="15"/>
      <c r="Q12" s="15"/>
      <c r="R12" s="15"/>
      <c r="T12" s="5"/>
    </row>
    <row r="13" spans="1:25" s="3" customFormat="1" x14ac:dyDescent="0.2">
      <c r="A13" s="3" t="s">
        <v>38</v>
      </c>
      <c r="D13" s="72" t="s">
        <v>90</v>
      </c>
      <c r="J13" s="7"/>
      <c r="M13" s="2"/>
      <c r="O13" s="15"/>
      <c r="P13" s="15"/>
      <c r="Q13" s="15"/>
      <c r="R13" s="15"/>
      <c r="T13" s="5"/>
    </row>
    <row r="14" spans="1:25" s="3" customFormat="1" x14ac:dyDescent="0.2">
      <c r="A14" s="3" t="s">
        <v>39</v>
      </c>
      <c r="D14" s="38">
        <v>5181787</v>
      </c>
      <c r="J14" s="7"/>
      <c r="M14" s="2"/>
      <c r="R14" s="4"/>
      <c r="T14" s="5"/>
    </row>
    <row r="15" spans="1:25" x14ac:dyDescent="0.25">
      <c r="A15" s="39"/>
      <c r="B15"/>
      <c r="C15"/>
    </row>
  </sheetData>
  <autoFilter ref="A4:Y4" xr:uid="{00000000-0009-0000-0000-000001000000}"/>
  <mergeCells count="1">
    <mergeCell ref="A12:B12"/>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8"/>
  <sheetViews>
    <sheetView zoomScale="80" zoomScaleNormal="80" workbookViewId="0">
      <pane xSplit="3" ySplit="4" topLeftCell="D5" activePane="bottomRight" state="frozen"/>
      <selection pane="topRight" activeCell="D1" sqref="D1"/>
      <selection pane="bottomLeft" activeCell="A6" sqref="A6"/>
      <selection pane="bottomRight" activeCell="E11" sqref="E11"/>
    </sheetView>
  </sheetViews>
  <sheetFormatPr defaultRowHeight="14.25" x14ac:dyDescent="0.2"/>
  <cols>
    <col min="1" max="2" width="13.7109375" style="53" customWidth="1"/>
    <col min="3" max="3" width="16" style="53" customWidth="1"/>
    <col min="4" max="4" width="16.7109375" style="53" customWidth="1"/>
    <col min="5" max="5" width="15.28515625" style="54" customWidth="1"/>
    <col min="6" max="6" width="110.7109375" style="53" customWidth="1"/>
  </cols>
  <sheetData>
    <row r="1" spans="1:6" ht="15" x14ac:dyDescent="0.25">
      <c r="A1" s="51" t="s">
        <v>63</v>
      </c>
      <c r="B1" s="52"/>
    </row>
    <row r="2" spans="1:6" x14ac:dyDescent="0.2">
      <c r="A2" s="53" t="s">
        <v>59</v>
      </c>
      <c r="B2" s="52" t="s">
        <v>46</v>
      </c>
      <c r="C2" s="52"/>
    </row>
    <row r="3" spans="1:6" x14ac:dyDescent="0.2">
      <c r="C3" s="52"/>
    </row>
    <row r="4" spans="1:6" s="46" customFormat="1" ht="30" x14ac:dyDescent="0.2">
      <c r="A4" s="55" t="s">
        <v>51</v>
      </c>
      <c r="B4" s="55" t="s">
        <v>45</v>
      </c>
      <c r="C4" s="55" t="s">
        <v>40</v>
      </c>
      <c r="D4" s="55" t="s">
        <v>56</v>
      </c>
      <c r="E4" s="56" t="s">
        <v>52</v>
      </c>
      <c r="F4" s="55" t="s">
        <v>41</v>
      </c>
    </row>
    <row r="5" spans="1:6" s="46" customFormat="1" x14ac:dyDescent="0.2">
      <c r="A5" s="128" t="s">
        <v>98</v>
      </c>
      <c r="B5" s="128" t="s">
        <v>117</v>
      </c>
      <c r="C5" s="128" t="s">
        <v>99</v>
      </c>
      <c r="D5" s="128" t="s">
        <v>116</v>
      </c>
      <c r="E5" s="74">
        <v>-450</v>
      </c>
      <c r="F5" s="128" t="s">
        <v>120</v>
      </c>
    </row>
    <row r="6" spans="1:6" s="46" customFormat="1" x14ac:dyDescent="0.2">
      <c r="A6" s="128" t="s">
        <v>119</v>
      </c>
      <c r="B6" s="128" t="s">
        <v>117</v>
      </c>
      <c r="C6" s="128" t="s">
        <v>118</v>
      </c>
      <c r="D6" s="128" t="s">
        <v>116</v>
      </c>
      <c r="E6" s="74">
        <v>335</v>
      </c>
      <c r="F6" s="128"/>
    </row>
    <row r="7" spans="1:6" s="46" customFormat="1" x14ac:dyDescent="0.2">
      <c r="A7" s="128" t="s">
        <v>119</v>
      </c>
      <c r="B7" s="128" t="s">
        <v>117</v>
      </c>
      <c r="C7" s="128" t="s">
        <v>107</v>
      </c>
      <c r="D7" s="128" t="s">
        <v>116</v>
      </c>
      <c r="E7" s="74">
        <v>112</v>
      </c>
      <c r="F7" s="128"/>
    </row>
    <row r="8" spans="1:6" s="46" customFormat="1" x14ac:dyDescent="0.2">
      <c r="A8" s="128" t="s">
        <v>119</v>
      </c>
      <c r="B8" s="128" t="s">
        <v>117</v>
      </c>
      <c r="C8" s="128" t="s">
        <v>108</v>
      </c>
      <c r="D8" s="128" t="s">
        <v>116</v>
      </c>
      <c r="E8" s="74">
        <v>3</v>
      </c>
      <c r="F8" s="128"/>
    </row>
    <row r="9" spans="1:6" s="46" customFormat="1" x14ac:dyDescent="0.2">
      <c r="A9" s="128" t="s">
        <v>101</v>
      </c>
      <c r="B9" s="128" t="s">
        <v>105</v>
      </c>
      <c r="C9" s="128" t="s">
        <v>102</v>
      </c>
      <c r="D9" s="128" t="s">
        <v>106</v>
      </c>
      <c r="E9" s="74">
        <v>-2669</v>
      </c>
      <c r="F9" s="75" t="s">
        <v>115</v>
      </c>
    </row>
    <row r="10" spans="1:6" s="46" customFormat="1" x14ac:dyDescent="0.2">
      <c r="A10" s="128" t="s">
        <v>101</v>
      </c>
      <c r="B10" s="128" t="s">
        <v>105</v>
      </c>
      <c r="C10" s="128" t="s">
        <v>99</v>
      </c>
      <c r="D10" s="128" t="s">
        <v>106</v>
      </c>
      <c r="E10" s="74">
        <v>-6226</v>
      </c>
      <c r="F10" s="128"/>
    </row>
    <row r="11" spans="1:6" s="46" customFormat="1" x14ac:dyDescent="0.2">
      <c r="A11" s="128" t="s">
        <v>104</v>
      </c>
      <c r="B11" s="128" t="s">
        <v>105</v>
      </c>
      <c r="C11" s="128" t="s">
        <v>109</v>
      </c>
      <c r="D11" s="128" t="s">
        <v>106</v>
      </c>
      <c r="E11" s="74">
        <v>6647</v>
      </c>
      <c r="F11" s="128"/>
    </row>
    <row r="12" spans="1:6" s="46" customFormat="1" x14ac:dyDescent="0.2">
      <c r="A12" s="128" t="s">
        <v>104</v>
      </c>
      <c r="B12" s="128" t="s">
        <v>105</v>
      </c>
      <c r="C12" s="128" t="s">
        <v>107</v>
      </c>
      <c r="D12" s="128" t="s">
        <v>106</v>
      </c>
      <c r="E12" s="74">
        <v>2194</v>
      </c>
      <c r="F12" s="128"/>
    </row>
    <row r="13" spans="1:6" s="46" customFormat="1" x14ac:dyDescent="0.2">
      <c r="A13" s="128" t="s">
        <v>104</v>
      </c>
      <c r="B13" s="128" t="s">
        <v>105</v>
      </c>
      <c r="C13" s="128" t="s">
        <v>108</v>
      </c>
      <c r="D13" s="128" t="s">
        <v>106</v>
      </c>
      <c r="E13" s="74">
        <v>54</v>
      </c>
      <c r="F13" s="128"/>
    </row>
    <row r="14" spans="1:6" s="46" customFormat="1" ht="15" x14ac:dyDescent="0.2">
      <c r="A14" s="84">
        <v>1169322000</v>
      </c>
      <c r="B14" s="57">
        <v>245099</v>
      </c>
      <c r="C14" s="84">
        <v>32329000</v>
      </c>
      <c r="D14" s="55"/>
      <c r="E14" s="74">
        <v>-100</v>
      </c>
      <c r="F14" s="75" t="s">
        <v>84</v>
      </c>
    </row>
    <row r="15" spans="1:6" s="46" customFormat="1" ht="15" x14ac:dyDescent="0.2">
      <c r="A15" s="84">
        <v>1255820040</v>
      </c>
      <c r="B15" s="57">
        <v>245099</v>
      </c>
      <c r="C15" s="84">
        <v>35000000</v>
      </c>
      <c r="D15" s="55"/>
      <c r="E15" s="74">
        <v>-10080</v>
      </c>
      <c r="F15" s="75" t="s">
        <v>73</v>
      </c>
    </row>
    <row r="16" spans="1:6" s="46" customFormat="1" ht="15" x14ac:dyDescent="0.2">
      <c r="A16" s="84">
        <v>1255280010</v>
      </c>
      <c r="B16" s="57">
        <v>245099</v>
      </c>
      <c r="C16" s="84">
        <v>35000000</v>
      </c>
      <c r="D16" s="55"/>
      <c r="E16" s="74">
        <v>-1245</v>
      </c>
      <c r="F16" s="75" t="s">
        <v>79</v>
      </c>
    </row>
    <row r="17" spans="1:6" s="46" customFormat="1" ht="15" x14ac:dyDescent="0.2">
      <c r="A17" s="84">
        <v>2281201010</v>
      </c>
      <c r="B17" s="57">
        <v>245099</v>
      </c>
      <c r="C17" s="84">
        <v>50025000</v>
      </c>
      <c r="D17" s="55"/>
      <c r="E17" s="74">
        <v>13000</v>
      </c>
      <c r="F17" s="75" t="s">
        <v>83</v>
      </c>
    </row>
    <row r="18" spans="1:6" s="46" customFormat="1" ht="15" x14ac:dyDescent="0.2">
      <c r="A18" s="91">
        <v>2281201010</v>
      </c>
      <c r="B18" s="57">
        <v>245099</v>
      </c>
      <c r="C18" s="84">
        <v>50025303</v>
      </c>
      <c r="D18" s="55"/>
      <c r="E18" s="74">
        <v>10535</v>
      </c>
      <c r="F18" s="75" t="s">
        <v>88</v>
      </c>
    </row>
    <row r="19" spans="1:6" s="46" customFormat="1" ht="15" x14ac:dyDescent="0.2">
      <c r="A19" s="57">
        <v>2281201010</v>
      </c>
      <c r="B19" s="57">
        <v>245099</v>
      </c>
      <c r="C19" s="84">
        <v>50600000</v>
      </c>
      <c r="D19" s="55"/>
      <c r="E19" s="74">
        <v>7770</v>
      </c>
      <c r="F19" s="75" t="s">
        <v>68</v>
      </c>
    </row>
    <row r="20" spans="1:6" s="46" customFormat="1" ht="15" x14ac:dyDescent="0.2">
      <c r="A20" s="57">
        <v>2281201010</v>
      </c>
      <c r="B20" s="57">
        <v>245099</v>
      </c>
      <c r="C20" s="84">
        <v>50604000</v>
      </c>
      <c r="D20" s="55"/>
      <c r="E20" s="74">
        <v>190</v>
      </c>
      <c r="F20" s="75" t="s">
        <v>69</v>
      </c>
    </row>
    <row r="21" spans="1:6" ht="15" x14ac:dyDescent="0.2">
      <c r="A21" s="57">
        <v>2281201010</v>
      </c>
      <c r="B21" s="57">
        <v>245099</v>
      </c>
      <c r="C21" s="84">
        <v>55040000</v>
      </c>
      <c r="D21" s="55"/>
      <c r="E21" s="74">
        <v>-20070</v>
      </c>
      <c r="F21" s="75" t="s">
        <v>87</v>
      </c>
    </row>
    <row r="22" spans="1:6" ht="15" x14ac:dyDescent="0.2">
      <c r="A22" s="93"/>
      <c r="B22" s="93"/>
      <c r="C22" s="91"/>
      <c r="D22" s="94"/>
      <c r="E22" s="95"/>
      <c r="F22" s="96"/>
    </row>
    <row r="23" spans="1:6" ht="15" x14ac:dyDescent="0.25">
      <c r="C23" s="58" t="s">
        <v>53</v>
      </c>
      <c r="D23" s="58" t="s">
        <v>54</v>
      </c>
      <c r="E23" s="59">
        <f>SUM(E6:E8,E11:E13,E17:E21)</f>
        <v>20770</v>
      </c>
    </row>
    <row r="24" spans="1:6" ht="15" x14ac:dyDescent="0.25">
      <c r="D24" s="58" t="s">
        <v>55</v>
      </c>
      <c r="E24" s="59">
        <f>E6+E11+E17+E18</f>
        <v>30517</v>
      </c>
    </row>
    <row r="28" spans="1:6" x14ac:dyDescent="0.2">
      <c r="E28" s="65"/>
    </row>
  </sheetData>
  <phoneticPr fontId="5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Vorm 1</vt:lpstr>
      <vt:lpstr>Vorm 2</vt:lpstr>
      <vt:lpstr>SAP-sisest</vt:lpstr>
      <vt:lpstr>'Vorm 2'!Print_Titles</vt:lpstr>
    </vt:vector>
  </TitlesOfParts>
  <Company>LInnakantselei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roosioja</dc:creator>
  <cp:lastModifiedBy>Signe Uustal</cp:lastModifiedBy>
  <cp:lastPrinted>2024-08-06T05:44:20Z</cp:lastPrinted>
  <dcterms:created xsi:type="dcterms:W3CDTF">2006-05-09T10:50:52Z</dcterms:created>
  <dcterms:modified xsi:type="dcterms:W3CDTF">2025-12-23T08:21:21Z</dcterms:modified>
</cp:coreProperties>
</file>